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440" windowHeight="11160" activeTab="4"/>
  </bookViews>
  <sheets>
    <sheet name="materiale 61" sheetId="6" r:id="rId1"/>
    <sheet name="personal 68" sheetId="7" r:id="rId2"/>
    <sheet name="personal 61" sheetId="1" r:id="rId3"/>
    <sheet name="materiale 51 " sheetId="5" r:id="rId4"/>
    <sheet name="personal 51" sheetId="4" r:id="rId5"/>
  </sheets>
  <calcPr calcId="181029"/>
  <fileRecoveryPr autoRecover="0"/>
</workbook>
</file>

<file path=xl/calcChain.xml><?xml version="1.0" encoding="utf-8"?>
<calcChain xmlns="http://schemas.openxmlformats.org/spreadsheetml/2006/main">
  <c r="D149" i="5"/>
  <c r="D145"/>
  <c r="E99"/>
  <c r="D102"/>
  <c r="E100"/>
  <c r="E98"/>
  <c r="D71"/>
  <c r="E69"/>
  <c r="D45"/>
  <c r="D15"/>
  <c r="E14"/>
  <c r="D78" i="6"/>
  <c r="D53"/>
  <c r="E49"/>
  <c r="D40"/>
  <c r="D28"/>
  <c r="E47" i="1"/>
  <c r="D45" l="1"/>
  <c r="E17" i="6" l="1"/>
  <c r="E18" s="1"/>
  <c r="E36" i="1"/>
  <c r="E13" i="7"/>
  <c r="B54" i="1"/>
  <c r="B50"/>
  <c r="B46"/>
  <c r="B41"/>
  <c r="B36"/>
  <c r="B32"/>
  <c r="B27"/>
  <c r="B24"/>
  <c r="D44" i="4"/>
  <c r="E34"/>
  <c r="E33"/>
  <c r="D39"/>
  <c r="E28"/>
  <c r="E45"/>
  <c r="D48"/>
  <c r="B45"/>
  <c r="E18"/>
  <c r="E27"/>
  <c r="E37"/>
  <c r="E32"/>
  <c r="E128" i="5"/>
  <c r="D125"/>
  <c r="E123"/>
  <c r="E21" i="6" l="1"/>
  <c r="E23"/>
  <c r="E27" s="1"/>
  <c r="D95" i="5"/>
  <c r="D88"/>
  <c r="D54"/>
  <c r="E50"/>
  <c r="E42"/>
  <c r="E43" s="1"/>
  <c r="D41"/>
  <c r="D40"/>
  <c r="D39"/>
  <c r="E35"/>
  <c r="D23"/>
  <c r="D15" i="6"/>
  <c r="E14"/>
  <c r="B16" l="1"/>
  <c r="B24" s="1"/>
  <c r="B30" s="1"/>
  <c r="B34" s="1"/>
  <c r="B38" s="1"/>
  <c r="B42" s="1"/>
  <c r="B47" s="1"/>
  <c r="B51" s="1"/>
  <c r="B55" s="1"/>
  <c r="B60" s="1"/>
  <c r="B66" s="1"/>
  <c r="E43" i="1" l="1"/>
  <c r="D26" i="4" l="1"/>
  <c r="D53" i="1"/>
  <c r="E42"/>
  <c r="E27"/>
  <c r="D48" i="6" l="1"/>
  <c r="D115" i="5" l="1"/>
  <c r="D111"/>
  <c r="D107"/>
  <c r="D77"/>
  <c r="E74"/>
  <c r="E75" s="1"/>
  <c r="D62"/>
  <c r="D57"/>
  <c r="E60"/>
  <c r="E61" s="1"/>
  <c r="D23" i="1" l="1"/>
  <c r="D16"/>
  <c r="D69" i="6"/>
  <c r="B17" i="5" l="1"/>
  <c r="B21" s="1"/>
  <c r="B24" s="1"/>
  <c r="B28" s="1"/>
  <c r="B33" s="1"/>
  <c r="B41" s="1"/>
  <c r="B48" s="1"/>
  <c r="D31"/>
  <c r="B72" i="6" l="1"/>
  <c r="B80" s="1"/>
  <c r="E34" i="1"/>
  <c r="E55"/>
  <c r="E13"/>
  <c r="E23" i="4" l="1"/>
  <c r="E24" s="1"/>
  <c r="D22" i="6" l="1"/>
  <c r="D35" i="4"/>
  <c r="D49" i="1"/>
  <c r="D26"/>
  <c r="D64" i="4"/>
  <c r="D61"/>
  <c r="D58"/>
  <c r="D55"/>
  <c r="D52"/>
  <c r="D17"/>
  <c r="D44" i="6"/>
  <c r="D64" l="1"/>
  <c r="B56" i="5" l="1"/>
  <c r="E17" i="1"/>
  <c r="B18"/>
  <c r="B64" i="5" l="1"/>
  <c r="B73" s="1"/>
  <c r="B78" s="1"/>
  <c r="B82" s="1"/>
  <c r="B90" s="1"/>
  <c r="B100" s="1"/>
  <c r="B105" s="1"/>
  <c r="B109" s="1"/>
  <c r="B59"/>
  <c r="D36" i="6"/>
  <c r="D80" i="5"/>
  <c r="D26"/>
  <c r="D15" i="7"/>
  <c r="D20" i="1"/>
  <c r="D40" l="1"/>
  <c r="B19" i="4"/>
  <c r="B23" s="1"/>
  <c r="B28" s="1"/>
  <c r="B33" s="1"/>
  <c r="B37" s="1"/>
  <c r="B22" i="1"/>
  <c r="B50" i="4" l="1"/>
  <c r="B53" s="1"/>
  <c r="B56" s="1"/>
  <c r="B62"/>
  <c r="D30"/>
  <c r="D32" i="6" l="1"/>
  <c r="D30" i="1"/>
  <c r="D35"/>
  <c r="D21" i="4"/>
  <c r="D56" i="1"/>
  <c r="D19" i="5" l="1"/>
  <c r="D58" i="6" l="1"/>
</calcChain>
</file>

<file path=xl/sharedStrings.xml><?xml version="1.0" encoding="utf-8"?>
<sst xmlns="http://schemas.openxmlformats.org/spreadsheetml/2006/main" count="343" uniqueCount="205">
  <si>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</si>
  <si>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</si>
  <si>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</si>
  <si>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</si>
  <si>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</si>
  <si>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</si>
  <si>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</si>
  <si>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</si>
  <si>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</si>
  <si>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</si>
  <si>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</si>
  <si>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</si>
  <si>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</si>
  <si>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</si>
  <si>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</si>
  <si>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</si>
  <si>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</si>
  <si>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</si>
  <si>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</si>
  <si>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</si>
  <si>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</si>
  <si>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</si>
  <si>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</si>
  <si>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</si>
  <si>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</si>
  <si>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</si>
  <si>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</si>
  <si>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</si>
  <si>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</si>
  <si>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</si>
  <si>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</si>
  <si>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</si>
  <si>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</si>
  <si>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</si>
  <si>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</si>
  <si>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</si>
  <si>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</si>
  <si>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</si>
  <si>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</si>
  <si>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</si>
  <si>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</si>
  <si>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</si>
  <si>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</si>
  <si>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</si>
  <si>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</si>
  <si>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</si>
  <si>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</si>
  <si>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</si>
  <si>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</si>
  <si>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</si>
  <si>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</si>
  <si>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</si>
  <si>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</si>
  <si>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</si>
  <si>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</si>
  <si>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</si>
  <si>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</si>
  <si>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</si>
  <si>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</si>
  <si>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</si>
  <si>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</si>
  <si>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</si>
  <si>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 xml:space="preserve">plata bugetele asig soc si fd speciale </t>
  </si>
  <si>
    <t>Subtotal 10.01.03</t>
  </si>
  <si>
    <t>Total 10.01.03</t>
  </si>
  <si>
    <t xml:space="preserve">plata card  norma hrana 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</si>
  <si>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</si>
  <si>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</si>
  <si>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</si>
  <si>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</si>
  <si>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</si>
  <si>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</si>
  <si>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</si>
  <si>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</si>
  <si>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</si>
  <si>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</si>
  <si>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</si>
  <si>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</si>
  <si>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</si>
  <si>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</si>
  <si>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Subtotal 20.30.07</t>
  </si>
  <si>
    <t>20.30.07</t>
  </si>
  <si>
    <t>Subtotal 10.02.05</t>
  </si>
  <si>
    <t>10.02.05</t>
  </si>
  <si>
    <t>Total 10.02.05</t>
  </si>
  <si>
    <t xml:space="preserve">plata card </t>
  </si>
  <si>
    <t>CAP.68 "ASISTENTA SOCIALA"</t>
  </si>
  <si>
    <t>Subtotal 57.02.01</t>
  </si>
  <si>
    <t>57.02.01</t>
  </si>
  <si>
    <t>Subtotal 20.14</t>
  </si>
  <si>
    <t>Total 20.14</t>
  </si>
  <si>
    <t>Subtotal 20.01.07</t>
  </si>
  <si>
    <t>20.01.07</t>
  </si>
  <si>
    <t>Total 20.01.07</t>
  </si>
  <si>
    <t>Total 20.30.07</t>
  </si>
  <si>
    <t>Subtotal 20.01.09</t>
  </si>
  <si>
    <t>20.01.09</t>
  </si>
  <si>
    <t>Total 20.01.09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</si>
  <si>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</si>
  <si>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</si>
  <si>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</si>
  <si>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</si>
  <si>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</si>
  <si>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</si>
  <si>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</si>
  <si>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</si>
  <si>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</si>
  <si>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</si>
  <si>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</si>
  <si>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</si>
  <si>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10.02.30</t>
  </si>
  <si>
    <t>10.02.30</t>
  </si>
  <si>
    <t>Total 10.02.30</t>
  </si>
  <si>
    <t>diurna</t>
  </si>
  <si>
    <t>norma de hrana</t>
  </si>
  <si>
    <t>Subtotal 10.01.12</t>
  </si>
  <si>
    <t>10.01.12</t>
  </si>
  <si>
    <t>Total 10.01.12</t>
  </si>
  <si>
    <t>OMV</t>
  </si>
  <si>
    <t>Subtotal 20.30.02</t>
  </si>
  <si>
    <t>20.30.02</t>
  </si>
  <si>
    <t>Total 20.30.02</t>
  </si>
  <si>
    <t>Subtotal 20.30.03</t>
  </si>
  <si>
    <t>20.30.03</t>
  </si>
  <si>
    <t>Total 20.30.03</t>
  </si>
  <si>
    <t>20.14</t>
  </si>
  <si>
    <t>perioada:      OCTOMBRIE  2020</t>
  </si>
  <si>
    <t>Subtotal 20.02</t>
  </si>
  <si>
    <t>Total 20.02</t>
  </si>
  <si>
    <t>Subtotal 20.30.04</t>
  </si>
  <si>
    <t>20.30.04</t>
  </si>
  <si>
    <t>Total 20.30.04</t>
  </si>
  <si>
    <t>plata card transport</t>
  </si>
  <si>
    <t xml:space="preserve">perioada:     Decembrie 2020 </t>
  </si>
  <si>
    <t>DECEMBRIE</t>
  </si>
  <si>
    <t>INDESIGN</t>
  </si>
  <si>
    <t>METRO</t>
  </si>
  <si>
    <t>AGRESSIONE</t>
  </si>
  <si>
    <r>
      <t xml:space="preserve">perioada:   </t>
    </r>
    <r>
      <rPr>
        <b/>
        <sz val="10"/>
        <rFont val="Arial"/>
        <family val="2"/>
      </rPr>
      <t xml:space="preserve"> DECEMBRIE </t>
    </r>
    <r>
      <rPr>
        <sz val="10"/>
        <rFont val="Arial"/>
        <family val="2"/>
      </rPr>
      <t xml:space="preserve"> 2020</t>
    </r>
  </si>
  <si>
    <t>TINM</t>
  </si>
  <si>
    <t>CONS</t>
  </si>
  <si>
    <t>APA PROD</t>
  </si>
  <si>
    <t>BRAICATA</t>
  </si>
  <si>
    <t>TELEKOM</t>
  </si>
  <si>
    <t>ORANGE</t>
  </si>
  <si>
    <t>RCS</t>
  </si>
  <si>
    <t>POSTA</t>
  </si>
  <si>
    <t>MEM SPEED</t>
  </si>
  <si>
    <t>NEMOEXPRES</t>
  </si>
  <si>
    <t>ALTEX</t>
  </si>
  <si>
    <t>DEDEMAN</t>
  </si>
  <si>
    <t>ALFAMED</t>
  </si>
  <si>
    <t>BUSINES PROJECT</t>
  </si>
  <si>
    <t>SANA</t>
  </si>
  <si>
    <t>IT COMUNICATII</t>
  </si>
  <si>
    <t>REFLEX</t>
  </si>
  <si>
    <t>INTERLOG</t>
  </si>
  <si>
    <t>UNITECH</t>
  </si>
  <si>
    <t>COMPANIA DE INFORMATICA</t>
  </si>
  <si>
    <t>MEDIA HUNEDOARA</t>
  </si>
  <si>
    <t>MEDIA ZONE</t>
  </si>
  <si>
    <t>ANTENA1</t>
  </si>
  <si>
    <t>GOLD COMUNICATION</t>
  </si>
  <si>
    <t>MEDIAPRESS</t>
  </si>
  <si>
    <t>TMT MEDIA</t>
  </si>
  <si>
    <t>FLORARIE SI DESING</t>
  </si>
  <si>
    <t>CITY INSURANCE</t>
  </si>
  <si>
    <t>SAVA EXIM</t>
  </si>
  <si>
    <t>SANEX</t>
  </si>
  <si>
    <t>AUROCAR</t>
  </si>
  <si>
    <t>SOBIS</t>
  </si>
  <si>
    <t>FELIS</t>
  </si>
  <si>
    <t>ALMAMODEX</t>
  </si>
  <si>
    <t>GRAFICA</t>
  </si>
  <si>
    <t>VOINA LOREAN CASIAN</t>
  </si>
  <si>
    <t>perioada: DECEMBRIE 2020</t>
  </si>
  <si>
    <t>DIURNA</t>
  </si>
  <si>
    <t>DECONT SERVICI TURISTICE</t>
  </si>
  <si>
    <t>INDEMNIZ. ALEGERI PARLAM</t>
  </si>
  <si>
    <t>CONTRIBUTII</t>
  </si>
  <si>
    <t>SAL  CARDL11/2020</t>
  </si>
  <si>
    <t>Subtotal 10.01.30</t>
  </si>
  <si>
    <t>10.01.30</t>
  </si>
  <si>
    <t>Total 10.01.30</t>
  </si>
  <si>
    <t>REINTREGIRE CONT</t>
  </si>
  <si>
    <t>IMPOZIT ALEGERI</t>
  </si>
  <si>
    <t>DIFERENTA IMPOZIT ALEGERI PARLAM</t>
  </si>
  <si>
    <t>perioada:        DECEMBRIE2020</t>
  </si>
  <si>
    <t>rest plata card si contr.Noiembrie 2020</t>
  </si>
  <si>
    <t>plata card noiembrie2020</t>
  </si>
  <si>
    <t>salariu card luna noiembrie 2020</t>
  </si>
  <si>
    <t>rest plata card noiembrie 2020</t>
  </si>
  <si>
    <t>servicii turistice</t>
  </si>
  <si>
    <t>Recuperare sume</t>
  </si>
  <si>
    <t>TORNADO</t>
  </si>
  <si>
    <t>DEPLASARI</t>
  </si>
  <si>
    <t>BUSINESS PROJECT</t>
  </si>
  <si>
    <t>CRISTAL PROIECT</t>
  </si>
  <si>
    <t>SIGEMO</t>
  </si>
  <si>
    <t>TINMAR</t>
  </si>
  <si>
    <t>UNITECH COMPUTER</t>
  </si>
  <si>
    <t>ULPIA</t>
  </si>
  <si>
    <t>FELIS INVEST</t>
  </si>
  <si>
    <t>PRIMARII TRANSP ALEG</t>
  </si>
  <si>
    <t>PROTOCOL ALEGERI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</si>
</sst>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10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0" xfId="0" applyFont="1" applyBorder="1"/>
    <xf numFmtId="0" fontId="0" fillId="0" borderId="4" xfId="0" applyBorder="1"/>
    <xf numFmtId="0" fontId="1" fillId="0" borderId="4" xfId="0" applyFont="1" applyBorder="1"/>
    <xf numFmtId="0" fontId="3" fillId="0" borderId="16" xfId="0" applyFont="1" applyBorder="1"/>
    <xf numFmtId="0" fontId="4" fillId="0" borderId="19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14" xfId="0" applyFont="1" applyBorder="1"/>
    <xf numFmtId="0" fontId="1" fillId="0" borderId="19" xfId="0" applyFont="1" applyBorder="1"/>
    <xf numFmtId="0" fontId="4" fillId="0" borderId="11" xfId="0" applyFont="1" applyBorder="1"/>
    <xf numFmtId="0" fontId="1" fillId="0" borderId="16" xfId="0" applyFont="1" applyBorder="1"/>
    <xf numFmtId="0" fontId="1" fillId="0" borderId="22" xfId="0" applyFont="1" applyBorder="1"/>
    <xf numFmtId="0" fontId="0" fillId="0" borderId="23" xfId="0" applyBorder="1"/>
    <xf numFmtId="0" fontId="2" fillId="0" borderId="23" xfId="0" applyFont="1" applyBorder="1"/>
    <xf numFmtId="2" fontId="3" fillId="0" borderId="6" xfId="0" applyNumberFormat="1" applyFont="1" applyBorder="1"/>
    <xf numFmtId="0" fontId="3" fillId="0" borderId="11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5" xfId="0" applyBorder="1"/>
    <xf numFmtId="0" fontId="1" fillId="0" borderId="26" xfId="0" applyFont="1" applyBorder="1" applyAlignment="1">
      <alignment horizontal="center"/>
    </xf>
    <xf numFmtId="0" fontId="3" fillId="0" borderId="28" xfId="0" applyFont="1" applyBorder="1"/>
    <xf numFmtId="0" fontId="0" fillId="0" borderId="27" xfId="0" applyBorder="1"/>
    <xf numFmtId="0" fontId="0" fillId="0" borderId="28" xfId="0" applyBorder="1"/>
    <xf numFmtId="0" fontId="2" fillId="0" borderId="30" xfId="0" applyFont="1" applyBorder="1"/>
    <xf numFmtId="0" fontId="0" fillId="0" borderId="30" xfId="0" applyBorder="1"/>
    <xf numFmtId="0" fontId="3" fillId="0" borderId="4" xfId="0" applyFont="1" applyFill="1" applyBorder="1"/>
    <xf numFmtId="0" fontId="2" fillId="0" borderId="20" xfId="0" applyFont="1" applyFill="1" applyBorder="1"/>
    <xf numFmtId="0" fontId="3" fillId="0" borderId="1" xfId="0" applyFont="1" applyFill="1" applyBorder="1"/>
    <xf numFmtId="2" fontId="3" fillId="0" borderId="5" xfId="0" applyNumberFormat="1" applyFont="1" applyBorder="1"/>
    <xf numFmtId="0" fontId="2" fillId="0" borderId="17" xfId="0" applyFont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0" fillId="0" borderId="20" xfId="0" applyBorder="1"/>
    <xf numFmtId="0" fontId="2" fillId="0" borderId="29" xfId="0" applyFont="1" applyBorder="1"/>
    <xf numFmtId="0" fontId="2" fillId="0" borderId="0" xfId="0" applyFont="1" applyBorder="1"/>
    <xf numFmtId="0" fontId="0" fillId="0" borderId="2" xfId="0" applyFill="1" applyBorder="1"/>
    <xf numFmtId="0" fontId="0" fillId="0" borderId="6" xfId="0" applyFill="1" applyBorder="1"/>
    <xf numFmtId="0" fontId="2" fillId="0" borderId="2" xfId="0" applyFont="1" applyFill="1" applyBorder="1"/>
    <xf numFmtId="164" fontId="3" fillId="0" borderId="2" xfId="1" applyFont="1" applyBorder="1"/>
    <xf numFmtId="164" fontId="3" fillId="0" borderId="1" xfId="1" applyFont="1" applyBorder="1"/>
    <xf numFmtId="164" fontId="3" fillId="0" borderId="1" xfId="1" applyFont="1" applyFill="1" applyBorder="1"/>
    <xf numFmtId="164" fontId="3" fillId="0" borderId="25" xfId="1" applyFont="1" applyBorder="1"/>
    <xf numFmtId="164" fontId="3" fillId="0" borderId="15" xfId="1" applyFont="1" applyBorder="1"/>
    <xf numFmtId="164" fontId="3" fillId="0" borderId="29" xfId="1" applyFont="1" applyBorder="1"/>
    <xf numFmtId="164" fontId="3" fillId="0" borderId="24" xfId="1" applyFont="1" applyBorder="1"/>
    <xf numFmtId="164" fontId="4" fillId="0" borderId="20" xfId="1" applyFont="1" applyBorder="1"/>
    <xf numFmtId="164" fontId="3" fillId="0" borderId="20" xfId="1" applyFont="1" applyBorder="1"/>
    <xf numFmtId="0" fontId="3" fillId="0" borderId="20" xfId="0" applyFont="1" applyFill="1" applyBorder="1"/>
    <xf numFmtId="0" fontId="3" fillId="0" borderId="0" xfId="0" applyFont="1" applyFill="1" applyBorder="1"/>
    <xf numFmtId="0" fontId="4" fillId="0" borderId="20" xfId="0" applyFont="1" applyBorder="1"/>
    <xf numFmtId="0" fontId="0" fillId="0" borderId="34" xfId="0" applyBorder="1"/>
    <xf numFmtId="0" fontId="2" fillId="0" borderId="6" xfId="0" applyFont="1" applyFill="1" applyBorder="1"/>
    <xf numFmtId="0" fontId="4" fillId="0" borderId="5" xfId="0" applyFont="1" applyBorder="1"/>
    <xf numFmtId="0" fontId="3" fillId="0" borderId="2" xfId="0" applyFont="1" applyFill="1" applyBorder="1"/>
    <xf numFmtId="164" fontId="3" fillId="0" borderId="6" xfId="1" applyFont="1" applyFill="1" applyBorder="1"/>
    <xf numFmtId="0" fontId="3" fillId="0" borderId="1" xfId="1" applyNumberFormat="1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8" xfId="0" applyFont="1" applyFill="1" applyBorder="1"/>
    <xf numFmtId="0" fontId="4" fillId="2" borderId="9" xfId="0" applyFont="1" applyFill="1" applyBorder="1"/>
    <xf numFmtId="0" fontId="0" fillId="2" borderId="13" xfId="0" applyFill="1" applyBorder="1"/>
    <xf numFmtId="164" fontId="4" fillId="2" borderId="11" xfId="1" applyFont="1" applyFill="1" applyBorder="1"/>
    <xf numFmtId="0" fontId="1" fillId="2" borderId="14" xfId="0" applyFont="1" applyFill="1" applyBorder="1"/>
    <xf numFmtId="0" fontId="0" fillId="2" borderId="11" xfId="0" applyFill="1" applyBorder="1"/>
    <xf numFmtId="0" fontId="2" fillId="2" borderId="14" xfId="0" applyFont="1" applyFill="1" applyBorder="1"/>
    <xf numFmtId="0" fontId="4" fillId="2" borderId="11" xfId="0" applyFont="1" applyFill="1" applyBorder="1"/>
    <xf numFmtId="0" fontId="0" fillId="2" borderId="14" xfId="0" applyFill="1" applyBorder="1"/>
    <xf numFmtId="0" fontId="0" fillId="2" borderId="18" xfId="0" applyFill="1" applyBorder="1"/>
    <xf numFmtId="0" fontId="2" fillId="0" borderId="19" xfId="0" applyFont="1" applyBorder="1"/>
    <xf numFmtId="0" fontId="3" fillId="0" borderId="0" xfId="0" applyFont="1" applyBorder="1"/>
    <xf numFmtId="0" fontId="1" fillId="2" borderId="31" xfId="0" applyFont="1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2" borderId="33" xfId="0" applyFill="1" applyBorder="1"/>
    <xf numFmtId="0" fontId="2" fillId="2" borderId="11" xfId="0" applyFont="1" applyFill="1" applyBorder="1"/>
    <xf numFmtId="0" fontId="1" fillId="2" borderId="16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4" fillId="2" borderId="12" xfId="1" applyFont="1" applyFill="1" applyBorder="1"/>
    <xf numFmtId="0" fontId="0" fillId="0" borderId="0" xfId="1" applyNumberFormat="1" applyFont="1"/>
    <xf numFmtId="2" fontId="4" fillId="2" borderId="11" xfId="0" applyNumberFormat="1" applyFont="1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5" xfId="0" applyFill="1" applyBorder="1"/>
    <xf numFmtId="2" fontId="4" fillId="2" borderId="5" xfId="0" applyNumberFormat="1" applyFont="1" applyFill="1" applyBorder="1"/>
    <xf numFmtId="0" fontId="4" fillId="2" borderId="18" xfId="0" applyFont="1" applyFill="1" applyBorder="1"/>
    <xf numFmtId="0" fontId="0" fillId="2" borderId="9" xfId="0" applyFill="1" applyBorder="1"/>
    <xf numFmtId="0" fontId="3" fillId="2" borderId="11" xfId="0" applyFont="1" applyFill="1" applyBorder="1"/>
    <xf numFmtId="0" fontId="3" fillId="0" borderId="6" xfId="1" applyNumberFormat="1" applyFont="1" applyFill="1" applyBorder="1"/>
    <xf numFmtId="0" fontId="4" fillId="2" borderId="10" xfId="0" applyFont="1" applyFill="1" applyBorder="1"/>
    <xf numFmtId="164" fontId="4" fillId="2" borderId="18" xfId="1" applyFont="1" applyFill="1" applyBorder="1"/>
    <xf numFmtId="0" fontId="1" fillId="2" borderId="9" xfId="0" applyFont="1" applyFill="1" applyBorder="1"/>
    <xf numFmtId="0" fontId="0" fillId="2" borderId="21" xfId="0" applyFill="1" applyBorder="1"/>
    <xf numFmtId="164" fontId="0" fillId="0" borderId="0" xfId="1" applyFont="1"/>
    <xf numFmtId="0" fontId="4" fillId="2" borderId="31" xfId="0" applyFont="1" applyFill="1" applyBorder="1"/>
    <xf numFmtId="0" fontId="1" fillId="2" borderId="33" xfId="0" applyFont="1" applyFill="1" applyBorder="1"/>
    <xf numFmtId="0" fontId="4" fillId="2" borderId="14" xfId="0" applyFont="1" applyFill="1" applyBorder="1"/>
    <xf numFmtId="0" fontId="0" fillId="0" borderId="20" xfId="0" applyFill="1" applyBorder="1"/>
    <xf numFmtId="0" fontId="2" fillId="0" borderId="4" xfId="0" applyFont="1" applyFill="1" applyBorder="1"/>
    <xf numFmtId="0" fontId="1" fillId="2" borderId="22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0" fillId="2" borderId="23" xfId="0" applyFill="1" applyBorder="1"/>
    <xf numFmtId="0" fontId="4" fillId="2" borderId="5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4" fillId="2" borderId="20" xfId="0" applyFont="1" applyFill="1" applyBorder="1"/>
    <xf numFmtId="0" fontId="2" fillId="2" borderId="27" xfId="0" applyFont="1" applyFill="1" applyBorder="1"/>
    <xf numFmtId="0" fontId="3" fillId="0" borderId="2" xfId="0" applyFont="1" applyBorder="1" applyAlignment="1">
      <alignment horizontal="right"/>
    </xf>
    <xf numFmtId="0" fontId="4" fillId="2" borderId="16" xfId="0" applyFont="1" applyFill="1" applyBorder="1"/>
    <xf numFmtId="0" fontId="3" fillId="2" borderId="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0" fillId="3" borderId="6" xfId="0" applyFill="1" applyBorder="1"/>
    <xf numFmtId="0" fontId="3" fillId="0" borderId="4" xfId="0" applyFont="1" applyBorder="1"/>
    <xf numFmtId="0" fontId="3" fillId="0" borderId="10" xfId="0" applyFont="1" applyBorder="1"/>
    <xf numFmtId="0" fontId="1" fillId="2" borderId="5" xfId="0" applyFont="1" applyFill="1" applyBorder="1"/>
    <xf numFmtId="0" fontId="1" fillId="2" borderId="36" xfId="0" applyFont="1" applyFill="1" applyBorder="1"/>
    <xf numFmtId="0" fontId="0" fillId="2" borderId="36" xfId="0" applyFill="1" applyBorder="1"/>
    <xf numFmtId="0" fontId="0" fillId="0" borderId="25" xfId="1" applyNumberFormat="1" applyFont="1" applyBorder="1"/>
    <xf numFmtId="0" fontId="0" fillId="0" borderId="15" xfId="0" applyNumberFormat="1" applyBorder="1"/>
    <xf numFmtId="0" fontId="4" fillId="0" borderId="4" xfId="0" applyFont="1" applyBorder="1"/>
    <xf numFmtId="0" fontId="0" fillId="3" borderId="0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12" xfId="0" applyFont="1" applyFill="1" applyBorder="1"/>
    <xf numFmtId="164" fontId="3" fillId="0" borderId="0" xfId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4" fillId="2" borderId="35" xfId="1" applyFont="1" applyFill="1" applyBorder="1"/>
    <xf numFmtId="0" fontId="4" fillId="2" borderId="3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82"/>
  <sheetViews>
    <sheetView topLeftCell="A34" workbookViewId="0">
      <selection activeCell="D78" sqref="D78"/>
    </sheetView>
  </sheetViews>
  <sheetFormatPr defaultRowHeight="12.75"/>
  <cols>
    <col min="1" max="1" width="19.85546875" customWidth="1"/>
    <col min="2" max="2" width="15.140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43</v>
      </c>
    </row>
    <row r="6" spans="1:5">
      <c r="A6" s="8" t="s">
        <v>24</v>
      </c>
    </row>
    <row r="9" spans="1:5">
      <c r="C9" s="171" t="s">
        <v>133</v>
      </c>
      <c r="D9" s="171"/>
      <c r="E9" s="171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4" t="s">
        <v>134</v>
      </c>
      <c r="C12" s="10">
        <v>17</v>
      </c>
      <c r="D12" s="26">
        <v>1945.89</v>
      </c>
      <c r="E12" s="14" t="s">
        <v>137</v>
      </c>
    </row>
    <row r="13" spans="1:5">
      <c r="A13" s="14"/>
      <c r="B13" s="10"/>
      <c r="C13" s="3"/>
      <c r="D13" s="35"/>
      <c r="E13" s="11"/>
    </row>
    <row r="14" spans="1:5" ht="13.5" thickBot="1">
      <c r="A14" s="13" t="s">
        <v>41</v>
      </c>
      <c r="B14" s="10"/>
      <c r="E14" t="str">
        <f>E12</f>
        <v>AGRESSIONE</v>
      </c>
    </row>
    <row r="15" spans="1:5" ht="13.5" thickBot="1">
      <c r="A15" s="97" t="s">
        <v>42</v>
      </c>
      <c r="B15" s="104"/>
      <c r="C15" s="104"/>
      <c r="D15" s="121">
        <f>D12+D13+D14</f>
        <v>1945.89</v>
      </c>
      <c r="E15" s="122"/>
    </row>
    <row r="16" spans="1:5">
      <c r="A16" s="22" t="s">
        <v>26</v>
      </c>
      <c r="B16" s="22" t="str">
        <f>B12</f>
        <v>DECEMBRIE</v>
      </c>
      <c r="C16" s="5">
        <v>3</v>
      </c>
      <c r="D16" s="34">
        <v>-757.54</v>
      </c>
      <c r="E16" s="11" t="s">
        <v>193</v>
      </c>
    </row>
    <row r="17" spans="1:5">
      <c r="A17" s="22"/>
      <c r="B17" s="3"/>
      <c r="C17" s="3">
        <v>3</v>
      </c>
      <c r="D17" s="35">
        <v>-1167.8399999999999</v>
      </c>
      <c r="E17" s="11" t="str">
        <f>E16</f>
        <v>Recuperare sume</v>
      </c>
    </row>
    <row r="18" spans="1:5" ht="13.5" customHeight="1">
      <c r="A18" s="22"/>
      <c r="B18" s="11"/>
      <c r="C18" s="5">
        <v>3</v>
      </c>
      <c r="D18" s="34">
        <v>-1053.58</v>
      </c>
      <c r="E18" s="11" t="str">
        <f>E17</f>
        <v>Recuperare sume</v>
      </c>
    </row>
    <row r="19" spans="1:5" ht="13.5" customHeight="1">
      <c r="A19" s="30"/>
      <c r="B19" s="14"/>
      <c r="C19" s="5">
        <v>22</v>
      </c>
      <c r="D19" s="34">
        <v>1847.49</v>
      </c>
      <c r="E19" s="11" t="s">
        <v>199</v>
      </c>
    </row>
    <row r="20" spans="1:5" ht="13.5" customHeight="1">
      <c r="A20" s="30"/>
      <c r="B20" s="14"/>
      <c r="C20" s="72">
        <v>23</v>
      </c>
      <c r="D20" s="65">
        <v>734.98</v>
      </c>
      <c r="E20" s="23" t="s">
        <v>201</v>
      </c>
    </row>
    <row r="21" spans="1:5" ht="13.5" thickBot="1">
      <c r="A21" s="13" t="s">
        <v>27</v>
      </c>
      <c r="B21" s="10"/>
      <c r="C21" s="72">
        <v>28</v>
      </c>
      <c r="D21" s="65">
        <v>-375.7</v>
      </c>
      <c r="E21" s="23" t="str">
        <f>E18</f>
        <v>Recuperare sume</v>
      </c>
    </row>
    <row r="22" spans="1:5" ht="13.5" thickBot="1">
      <c r="A22" s="97" t="s">
        <v>28</v>
      </c>
      <c r="B22" s="108"/>
      <c r="C22" s="123"/>
      <c r="D22" s="121">
        <f>D16+D17+D18+D19+D20+D21</f>
        <v>-772.19</v>
      </c>
      <c r="E22" s="114"/>
    </row>
    <row r="23" spans="1:5">
      <c r="A23" s="22"/>
      <c r="B23" s="5"/>
      <c r="C23" s="5">
        <v>4</v>
      </c>
      <c r="D23" s="45">
        <v>-114.26</v>
      </c>
      <c r="E23" s="12" t="str">
        <f>E18</f>
        <v>Recuperare sume</v>
      </c>
    </row>
    <row r="24" spans="1:5">
      <c r="A24" s="11" t="s">
        <v>29</v>
      </c>
      <c r="B24" s="4" t="str">
        <f>B16</f>
        <v>DECEMBRIE</v>
      </c>
      <c r="C24" s="3">
        <v>22</v>
      </c>
      <c r="D24" s="35">
        <v>56.15</v>
      </c>
      <c r="E24" s="11" t="s">
        <v>142</v>
      </c>
    </row>
    <row r="25" spans="1:5">
      <c r="A25" s="11"/>
      <c r="B25" s="3"/>
      <c r="C25" s="3">
        <v>22</v>
      </c>
      <c r="D25" s="35">
        <v>144.91</v>
      </c>
      <c r="E25" s="11" t="s">
        <v>141</v>
      </c>
    </row>
    <row r="26" spans="1:5">
      <c r="A26" s="14"/>
      <c r="B26" s="10"/>
      <c r="C26" s="10">
        <v>23</v>
      </c>
      <c r="D26" s="26">
        <v>173.95</v>
      </c>
      <c r="E26" s="14" t="s">
        <v>201</v>
      </c>
    </row>
    <row r="27" spans="1:5" ht="13.5" thickBot="1">
      <c r="A27" s="13" t="s">
        <v>30</v>
      </c>
      <c r="B27" s="14"/>
      <c r="C27" s="72">
        <v>28</v>
      </c>
      <c r="D27" s="65">
        <v>-22.57</v>
      </c>
      <c r="E27" t="str">
        <f>E23</f>
        <v>Recuperare sume</v>
      </c>
    </row>
    <row r="28" spans="1:5" ht="13.5" thickBot="1">
      <c r="A28" s="97" t="s">
        <v>31</v>
      </c>
      <c r="B28" s="104"/>
      <c r="C28" s="104"/>
      <c r="D28" s="121">
        <f>D23+D24+D25+D26+D27</f>
        <v>238.18</v>
      </c>
      <c r="E28" s="107"/>
    </row>
    <row r="29" spans="1:5">
      <c r="A29" s="12" t="s">
        <v>49</v>
      </c>
      <c r="B29" s="5"/>
      <c r="C29" s="5"/>
      <c r="D29" s="45"/>
      <c r="E29" s="12"/>
    </row>
    <row r="30" spans="1:5">
      <c r="A30" s="11" t="s">
        <v>50</v>
      </c>
      <c r="B30" s="4" t="str">
        <f>B24</f>
        <v>DECEMBRIE</v>
      </c>
      <c r="C30" s="3"/>
      <c r="D30" s="46"/>
      <c r="E30" s="11"/>
    </row>
    <row r="31" spans="1:5" ht="13.5" thickBot="1">
      <c r="A31" s="14"/>
      <c r="B31" s="10"/>
      <c r="C31" s="10"/>
      <c r="D31" s="43"/>
      <c r="E31" s="14"/>
    </row>
    <row r="32" spans="1:5" ht="13.5" thickBot="1">
      <c r="A32" s="97" t="s">
        <v>51</v>
      </c>
      <c r="B32" s="104"/>
      <c r="C32" s="104"/>
      <c r="D32" s="121">
        <f>D29+D30+D31</f>
        <v>0</v>
      </c>
      <c r="E32" s="107"/>
    </row>
    <row r="33" spans="1:131">
      <c r="A33" s="39" t="s">
        <v>55</v>
      </c>
      <c r="B33" s="9"/>
      <c r="C33" s="9">
        <v>22</v>
      </c>
      <c r="D33" s="68">
        <v>2000</v>
      </c>
      <c r="E33" s="69" t="s">
        <v>118</v>
      </c>
    </row>
    <row r="34" spans="1:131">
      <c r="A34" s="40" t="s">
        <v>56</v>
      </c>
      <c r="B34" s="30" t="str">
        <f>B30</f>
        <v>DECEMBRIE</v>
      </c>
      <c r="C34" s="29"/>
      <c r="D34" s="47"/>
      <c r="E34" s="42"/>
    </row>
    <row r="35" spans="1:131" ht="13.5" thickBot="1">
      <c r="A35" s="40"/>
      <c r="B35" s="29"/>
      <c r="C35" s="29"/>
      <c r="D35" s="48"/>
      <c r="E35" s="41"/>
    </row>
    <row r="36" spans="1:131" ht="13.5" thickBot="1">
      <c r="A36" s="97" t="s">
        <v>57</v>
      </c>
      <c r="B36" s="124"/>
      <c r="C36" s="124"/>
      <c r="D36" s="125">
        <f>D33+D34+D35</f>
        <v>2000</v>
      </c>
      <c r="E36" s="107"/>
    </row>
    <row r="37" spans="1:131">
      <c r="A37" s="70" t="s">
        <v>32</v>
      </c>
      <c r="B37" s="3"/>
      <c r="C37" s="3">
        <v>17</v>
      </c>
      <c r="D37" s="35">
        <v>1100</v>
      </c>
      <c r="E37" s="71" t="s">
        <v>146</v>
      </c>
    </row>
    <row r="38" spans="1:131">
      <c r="A38" s="22" t="s">
        <v>33</v>
      </c>
      <c r="B38" s="22" t="str">
        <f>B34</f>
        <v>DECEMBRIE</v>
      </c>
      <c r="C38" s="5">
        <v>17</v>
      </c>
      <c r="D38" s="34">
        <v>5.21</v>
      </c>
      <c r="E38" s="12" t="s">
        <v>143</v>
      </c>
    </row>
    <row r="39" spans="1:131" ht="13.5" thickBot="1">
      <c r="A39" s="10"/>
      <c r="B39" s="10"/>
      <c r="C39" s="5"/>
      <c r="D39" s="34"/>
      <c r="E39" s="14"/>
    </row>
    <row r="40" spans="1:131" ht="13.5" thickBot="1">
      <c r="A40" s="97" t="s">
        <v>34</v>
      </c>
      <c r="B40" s="104"/>
      <c r="C40" s="104"/>
      <c r="D40" s="121">
        <f>D37+D38</f>
        <v>1105.21</v>
      </c>
      <c r="E40" s="107"/>
    </row>
    <row r="41" spans="1:131">
      <c r="A41" s="22" t="s">
        <v>95</v>
      </c>
      <c r="B41" s="12"/>
      <c r="C41" s="5"/>
      <c r="D41" s="34"/>
      <c r="E41" s="12"/>
    </row>
    <row r="42" spans="1:131">
      <c r="A42" s="22"/>
      <c r="B42" s="22" t="str">
        <f>B38</f>
        <v>DECEMBRIE</v>
      </c>
      <c r="C42" s="5"/>
      <c r="D42" s="34"/>
      <c r="E42" s="74"/>
      <c r="F42" s="75"/>
    </row>
    <row r="43" spans="1:131" ht="13.5" thickBot="1">
      <c r="A43" s="13" t="s">
        <v>96</v>
      </c>
      <c r="B43" s="13"/>
      <c r="C43" s="10"/>
      <c r="D43" s="26"/>
      <c r="E43" s="14"/>
    </row>
    <row r="44" spans="1:131" ht="13.5" thickBot="1">
      <c r="A44" s="97" t="s">
        <v>97</v>
      </c>
      <c r="B44" s="104"/>
      <c r="C44" s="104"/>
      <c r="D44" s="106">
        <f>D42+D43+D41</f>
        <v>0</v>
      </c>
      <c r="E44" s="107"/>
    </row>
    <row r="45" spans="1:131">
      <c r="A45" s="22" t="s">
        <v>89</v>
      </c>
      <c r="B45" s="5"/>
      <c r="C45" s="5">
        <v>17</v>
      </c>
      <c r="D45" s="34">
        <v>1520</v>
      </c>
      <c r="E45" s="12" t="s">
        <v>196</v>
      </c>
    </row>
    <row r="46" spans="1:131">
      <c r="A46" s="5"/>
      <c r="B46" s="11"/>
      <c r="C46" s="5"/>
      <c r="D46" s="34"/>
      <c r="E46" s="12"/>
    </row>
    <row r="47" spans="1:131" ht="13.5" thickBot="1">
      <c r="A47" s="4" t="s">
        <v>125</v>
      </c>
      <c r="B47" s="4" t="str">
        <f>B42</f>
        <v>DECEMBRIE</v>
      </c>
      <c r="C47" s="3"/>
      <c r="D47" s="35"/>
      <c r="E47" s="1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</row>
    <row r="48" spans="1:131" ht="13.5" thickBot="1">
      <c r="A48" s="21" t="s">
        <v>90</v>
      </c>
      <c r="B48" s="18"/>
      <c r="C48" s="18"/>
      <c r="D48" s="38">
        <f>D45+D46+D47</f>
        <v>1520</v>
      </c>
      <c r="E48" s="2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</row>
    <row r="49" spans="1:131">
      <c r="A49" s="37"/>
      <c r="B49" s="29"/>
      <c r="C49" s="29">
        <v>10</v>
      </c>
      <c r="D49" s="162">
        <v>1522.8</v>
      </c>
      <c r="E49" s="73" t="str">
        <f>E50</f>
        <v>DEPLASARI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</row>
    <row r="50" spans="1:131">
      <c r="A50" s="22" t="s">
        <v>69</v>
      </c>
      <c r="B50" s="5"/>
      <c r="C50" s="5">
        <v>17</v>
      </c>
      <c r="D50" s="34">
        <v>103.92</v>
      </c>
      <c r="E50" s="12" t="s">
        <v>195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</row>
    <row r="51" spans="1:131">
      <c r="A51" s="4" t="s">
        <v>44</v>
      </c>
      <c r="B51" s="4" t="str">
        <f>B47</f>
        <v>DECEMBRIE</v>
      </c>
      <c r="D51" s="49"/>
      <c r="E51" s="8"/>
      <c r="F51" s="25"/>
      <c r="G51" s="25"/>
      <c r="H51" s="25"/>
      <c r="I51" s="25"/>
      <c r="J51" s="25"/>
      <c r="K51" s="25"/>
      <c r="L51" s="25"/>
      <c r="M51" s="25"/>
      <c r="N51" s="25"/>
    </row>
    <row r="52" spans="1:131" ht="13.5" thickBot="1">
      <c r="A52" s="13"/>
      <c r="B52" s="10"/>
      <c r="C52" s="3"/>
      <c r="D52" s="46"/>
      <c r="E52" s="11"/>
      <c r="F52" s="25"/>
      <c r="G52" s="25"/>
      <c r="H52" s="25"/>
      <c r="I52" s="25"/>
      <c r="J52" s="25"/>
      <c r="K52" s="25"/>
      <c r="L52" s="25"/>
      <c r="M52" s="25"/>
      <c r="N52" s="25"/>
    </row>
    <row r="53" spans="1:131" ht="13.5" thickBot="1">
      <c r="A53" s="97" t="s">
        <v>45</v>
      </c>
      <c r="B53" s="104"/>
      <c r="C53" s="104"/>
      <c r="D53" s="121">
        <f>D49+D50</f>
        <v>1626.72</v>
      </c>
      <c r="E53" s="107"/>
      <c r="F53" s="25"/>
      <c r="G53" s="25"/>
      <c r="H53" s="25"/>
      <c r="I53" s="25"/>
      <c r="J53" s="25"/>
      <c r="K53" s="25"/>
      <c r="L53" s="25"/>
      <c r="M53" s="25"/>
      <c r="N53" s="25"/>
    </row>
    <row r="54" spans="1:131">
      <c r="A54" s="22" t="s">
        <v>35</v>
      </c>
      <c r="B54" s="5"/>
      <c r="C54" s="5"/>
      <c r="D54" s="34"/>
      <c r="E54" s="5"/>
      <c r="F54" s="25"/>
      <c r="G54" s="25"/>
      <c r="H54" s="25"/>
      <c r="I54" s="25"/>
      <c r="J54" s="25"/>
      <c r="K54" s="25"/>
      <c r="L54" s="25"/>
      <c r="M54" s="25"/>
      <c r="N54" s="25"/>
    </row>
    <row r="55" spans="1:131">
      <c r="A55" s="11"/>
      <c r="B55" s="4" t="str">
        <f>B51</f>
        <v>DECEMBRIE</v>
      </c>
      <c r="C55" s="3"/>
      <c r="D55" s="35"/>
      <c r="E55" s="11"/>
      <c r="F55" s="25"/>
      <c r="G55" s="25"/>
      <c r="H55" s="25"/>
      <c r="I55" s="25"/>
      <c r="J55" s="25"/>
      <c r="K55" s="25"/>
      <c r="L55" s="25"/>
      <c r="M55" s="25"/>
      <c r="N55" s="25"/>
    </row>
    <row r="56" spans="1:131">
      <c r="A56" s="13" t="s">
        <v>36</v>
      </c>
      <c r="B56" s="14"/>
      <c r="C56" s="10"/>
      <c r="D56" s="26"/>
      <c r="E56" s="14"/>
      <c r="F56" s="25"/>
      <c r="G56" s="25"/>
      <c r="H56" s="25"/>
      <c r="I56" s="25"/>
      <c r="J56" s="25"/>
      <c r="K56" s="25"/>
      <c r="L56" s="25"/>
      <c r="M56" s="25"/>
      <c r="N56" s="25"/>
    </row>
    <row r="57" spans="1:131" ht="13.5" thickBot="1">
      <c r="B57" s="10"/>
      <c r="C57" s="10"/>
      <c r="D57" s="26"/>
      <c r="E57" s="14"/>
      <c r="F57" s="25"/>
      <c r="G57" s="25"/>
      <c r="H57" s="25"/>
      <c r="I57" s="25"/>
      <c r="J57" s="25"/>
      <c r="K57" s="25"/>
      <c r="L57" s="25"/>
      <c r="M57" s="25"/>
      <c r="N57" s="25"/>
    </row>
    <row r="58" spans="1:131" ht="13.5" thickBot="1">
      <c r="A58" s="97" t="s">
        <v>37</v>
      </c>
      <c r="B58" s="104"/>
      <c r="C58" s="104"/>
      <c r="D58" s="106">
        <f>D54+D55+D57</f>
        <v>0</v>
      </c>
      <c r="E58" s="107"/>
      <c r="F58" s="25"/>
      <c r="G58" s="25"/>
      <c r="H58" s="25"/>
      <c r="I58" s="25"/>
      <c r="J58" s="25"/>
      <c r="K58" s="25"/>
      <c r="L58" s="25"/>
      <c r="M58" s="25"/>
      <c r="N58" s="25"/>
    </row>
    <row r="59" spans="1:131">
      <c r="A59" s="22" t="s">
        <v>67</v>
      </c>
      <c r="B59" s="5"/>
      <c r="C59" s="5">
        <v>22</v>
      </c>
      <c r="D59" s="34">
        <v>869.66</v>
      </c>
      <c r="E59" s="12" t="s">
        <v>200</v>
      </c>
      <c r="F59" s="25"/>
      <c r="G59" s="25"/>
      <c r="H59" s="25"/>
      <c r="I59" s="25"/>
      <c r="J59" s="25"/>
      <c r="K59" s="25"/>
      <c r="L59" s="25"/>
      <c r="M59" s="25"/>
      <c r="N59" s="25"/>
    </row>
    <row r="60" spans="1:131">
      <c r="A60" s="4"/>
      <c r="B60" s="4" t="str">
        <f>B55</f>
        <v>DECEMBRIE</v>
      </c>
      <c r="C60" s="3"/>
      <c r="D60" s="16"/>
      <c r="E60" s="11"/>
      <c r="F60" s="25"/>
      <c r="G60" s="25"/>
      <c r="H60" s="25"/>
      <c r="I60" s="25"/>
      <c r="J60" s="25"/>
      <c r="K60" s="25"/>
      <c r="L60" s="25"/>
      <c r="M60" s="25"/>
      <c r="N60" s="25"/>
    </row>
    <row r="61" spans="1:131">
      <c r="A61" s="4" t="s">
        <v>66</v>
      </c>
      <c r="B61" s="3"/>
      <c r="C61" s="3"/>
      <c r="D61" s="16"/>
      <c r="E61" s="11"/>
      <c r="F61" s="25"/>
      <c r="G61" s="25"/>
      <c r="H61" s="25"/>
      <c r="I61" s="25"/>
      <c r="J61" s="25"/>
      <c r="K61" s="25"/>
      <c r="L61" s="25"/>
      <c r="M61" s="25"/>
      <c r="N61" s="25"/>
    </row>
    <row r="62" spans="1:131">
      <c r="A62" s="4"/>
      <c r="B62" s="3"/>
      <c r="C62" s="3"/>
      <c r="D62" s="16"/>
      <c r="E62" s="3"/>
      <c r="F62" s="25"/>
      <c r="G62" s="25"/>
      <c r="H62" s="25"/>
      <c r="I62" s="25"/>
      <c r="J62" s="25"/>
      <c r="K62" s="25"/>
      <c r="L62" s="25"/>
      <c r="M62" s="25"/>
      <c r="N62" s="25"/>
    </row>
    <row r="63" spans="1:131" ht="13.5" thickBot="1">
      <c r="A63" s="13"/>
      <c r="B63" s="10"/>
      <c r="C63" s="10"/>
      <c r="D63" s="27"/>
      <c r="E63" s="10"/>
      <c r="F63" s="25"/>
      <c r="G63" s="25"/>
      <c r="H63" s="25"/>
      <c r="I63" s="25"/>
      <c r="J63" s="25"/>
      <c r="K63" s="25"/>
      <c r="L63" s="25"/>
      <c r="M63" s="25"/>
      <c r="N63" s="25"/>
    </row>
    <row r="64" spans="1:131">
      <c r="A64" s="116" t="s">
        <v>68</v>
      </c>
      <c r="B64" s="124"/>
      <c r="C64" s="124"/>
      <c r="D64" s="175">
        <f>D59+D60+D61+D62+D63</f>
        <v>869.66</v>
      </c>
      <c r="E64" s="159"/>
      <c r="F64" s="25"/>
      <c r="G64" s="25"/>
      <c r="H64" s="25"/>
      <c r="I64" s="25"/>
      <c r="J64" s="25"/>
      <c r="K64" s="25"/>
      <c r="L64" s="25"/>
      <c r="M64" s="25"/>
      <c r="N64" s="25"/>
    </row>
    <row r="65" spans="1:14">
      <c r="A65" s="4" t="s">
        <v>122</v>
      </c>
      <c r="B65" s="3"/>
      <c r="C65" s="3">
        <v>10</v>
      </c>
      <c r="D65" s="35">
        <v>203.2</v>
      </c>
      <c r="E65" s="11" t="s">
        <v>194</v>
      </c>
      <c r="F65" s="25"/>
      <c r="G65" s="25"/>
      <c r="H65" s="25"/>
      <c r="I65" s="25"/>
      <c r="J65" s="25"/>
      <c r="K65" s="25"/>
      <c r="L65" s="25"/>
      <c r="M65" s="25"/>
      <c r="N65" s="25"/>
    </row>
    <row r="66" spans="1:14">
      <c r="A66" s="4"/>
      <c r="B66" s="4" t="str">
        <f>B60</f>
        <v>DECEMBRIE</v>
      </c>
      <c r="C66" s="3"/>
      <c r="D66" s="35"/>
      <c r="E66" s="3"/>
      <c r="F66" s="25"/>
      <c r="G66" s="25"/>
      <c r="H66" s="25"/>
      <c r="I66" s="25"/>
      <c r="J66" s="25"/>
      <c r="K66" s="25"/>
      <c r="L66" s="25"/>
      <c r="M66" s="25"/>
      <c r="N66" s="25"/>
    </row>
    <row r="67" spans="1:14">
      <c r="A67" s="4"/>
      <c r="B67" s="3"/>
      <c r="C67" s="3"/>
      <c r="D67" s="16"/>
      <c r="E67" s="3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3.5" thickBot="1">
      <c r="A68" s="37" t="s">
        <v>123</v>
      </c>
      <c r="B68" s="29"/>
      <c r="C68" s="29"/>
      <c r="D68" s="90"/>
      <c r="E68" s="91"/>
      <c r="F68" s="25"/>
      <c r="G68" s="25"/>
      <c r="H68" s="25"/>
      <c r="I68" s="25"/>
      <c r="J68" s="25"/>
      <c r="K68" s="25"/>
      <c r="L68" s="25"/>
      <c r="M68" s="25"/>
      <c r="N68" s="25"/>
    </row>
    <row r="69" spans="1:14">
      <c r="A69" s="116" t="s">
        <v>124</v>
      </c>
      <c r="B69" s="124"/>
      <c r="C69" s="124"/>
      <c r="D69" s="144">
        <f>D65++D66+D67+D68</f>
        <v>203.2</v>
      </c>
      <c r="E69" s="122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164" customFormat="1">
      <c r="A70" s="165"/>
      <c r="B70" s="166"/>
      <c r="C70" s="166">
        <v>10</v>
      </c>
      <c r="D70" s="168">
        <v>560</v>
      </c>
      <c r="E70" s="167" t="s">
        <v>194</v>
      </c>
      <c r="F70" s="163"/>
      <c r="G70" s="163"/>
      <c r="H70" s="163"/>
      <c r="I70" s="163"/>
      <c r="J70" s="163"/>
      <c r="K70" s="163"/>
      <c r="L70" s="163"/>
      <c r="M70" s="163"/>
      <c r="N70" s="163"/>
    </row>
    <row r="71" spans="1:14">
      <c r="A71" s="4" t="s">
        <v>38</v>
      </c>
      <c r="B71" s="3"/>
      <c r="C71" s="3">
        <v>17</v>
      </c>
      <c r="D71" s="35">
        <v>654.5</v>
      </c>
      <c r="E71" s="11" t="s">
        <v>197</v>
      </c>
    </row>
    <row r="72" spans="1:14">
      <c r="A72" s="11"/>
      <c r="B72" s="4" t="str">
        <f>B55</f>
        <v>DECEMBRIE</v>
      </c>
      <c r="C72" s="3">
        <v>17</v>
      </c>
      <c r="D72" s="46">
        <v>84</v>
      </c>
      <c r="E72" s="11" t="s">
        <v>198</v>
      </c>
    </row>
    <row r="73" spans="1:14">
      <c r="A73" s="11"/>
      <c r="B73" s="11"/>
      <c r="C73" s="3">
        <v>22</v>
      </c>
      <c r="D73" s="35">
        <v>5.12</v>
      </c>
      <c r="E73" s="11" t="s">
        <v>118</v>
      </c>
    </row>
    <row r="74" spans="1:14">
      <c r="A74" s="11"/>
      <c r="B74" s="11"/>
      <c r="C74" s="15">
        <v>22</v>
      </c>
      <c r="D74" s="3">
        <v>1346.6</v>
      </c>
      <c r="E74" s="23" t="s">
        <v>157</v>
      </c>
    </row>
    <row r="75" spans="1:14">
      <c r="A75" s="11"/>
      <c r="B75" s="11"/>
      <c r="C75" s="15">
        <v>28</v>
      </c>
      <c r="D75" s="3">
        <v>64.510000000000005</v>
      </c>
      <c r="E75" s="23" t="s">
        <v>173</v>
      </c>
    </row>
    <row r="76" spans="1:14">
      <c r="A76" s="24"/>
      <c r="B76" s="24"/>
      <c r="C76" s="72">
        <v>29</v>
      </c>
      <c r="D76" s="25">
        <v>311.35000000000002</v>
      </c>
      <c r="E76" s="139" t="s">
        <v>202</v>
      </c>
    </row>
    <row r="77" spans="1:14" ht="13.5" thickBot="1">
      <c r="A77" s="13" t="s">
        <v>39</v>
      </c>
      <c r="B77" s="10"/>
      <c r="C77" s="72">
        <v>29</v>
      </c>
      <c r="D77">
        <v>644.14</v>
      </c>
      <c r="E77" s="139" t="s">
        <v>150</v>
      </c>
    </row>
    <row r="78" spans="1:14" ht="13.5" thickBot="1">
      <c r="A78" s="97" t="s">
        <v>40</v>
      </c>
      <c r="B78" s="104"/>
      <c r="C78" s="104"/>
      <c r="D78" s="121">
        <f>D70+D71+D72+D73+D74+D75+D76+D77</f>
        <v>3670.22</v>
      </c>
      <c r="E78" s="107"/>
    </row>
    <row r="79" spans="1:14">
      <c r="A79" s="22" t="s">
        <v>46</v>
      </c>
      <c r="B79" s="5"/>
      <c r="C79" s="5"/>
      <c r="D79" s="45"/>
      <c r="E79" s="12"/>
    </row>
    <row r="80" spans="1:14">
      <c r="A80" s="11"/>
      <c r="B80" s="3" t="str">
        <f>B72</f>
        <v>DECEMBRIE</v>
      </c>
      <c r="C80" s="3"/>
      <c r="D80" s="35"/>
      <c r="E80" s="3"/>
    </row>
    <row r="81" spans="1:5" ht="13.5" thickBot="1">
      <c r="A81" s="13" t="s">
        <v>47</v>
      </c>
      <c r="B81" s="11"/>
      <c r="C81" s="10"/>
      <c r="D81" s="50"/>
      <c r="E81" s="10"/>
    </row>
    <row r="82" spans="1:5" ht="13.5" thickBot="1">
      <c r="A82" s="97" t="s">
        <v>48</v>
      </c>
      <c r="B82" s="104"/>
      <c r="C82" s="104"/>
      <c r="D82" s="128"/>
      <c r="E82" s="107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12" sqref="D12:D13"/>
    </sheetView>
  </sheetViews>
  <sheetFormatPr defaultRowHeight="12.75"/>
  <cols>
    <col min="1" max="1" width="19.85546875" customWidth="1"/>
    <col min="2" max="2" width="13.57031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86</v>
      </c>
    </row>
    <row r="8" spans="1:5" s="1" customFormat="1">
      <c r="A8"/>
      <c r="B8"/>
      <c r="C8"/>
      <c r="D8"/>
      <c r="E8"/>
    </row>
    <row r="9" spans="1:5">
      <c r="C9" s="171" t="s">
        <v>126</v>
      </c>
      <c r="D9" s="172"/>
      <c r="E9" s="172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57" t="s">
        <v>5</v>
      </c>
      <c r="E11" s="59" t="s">
        <v>6</v>
      </c>
    </row>
    <row r="12" spans="1:5">
      <c r="A12" s="16" t="s">
        <v>87</v>
      </c>
      <c r="B12" s="3"/>
      <c r="C12" s="3">
        <v>8</v>
      </c>
      <c r="D12" s="160">
        <v>650</v>
      </c>
      <c r="E12" s="60" t="s">
        <v>191</v>
      </c>
    </row>
    <row r="13" spans="1:5">
      <c r="A13" s="16" t="s">
        <v>88</v>
      </c>
      <c r="B13" s="4" t="s">
        <v>134</v>
      </c>
      <c r="C13" s="3">
        <v>11</v>
      </c>
      <c r="D13" s="161">
        <v>282</v>
      </c>
      <c r="E13" s="61" t="str">
        <f>E12</f>
        <v>rest plata card noiembrie 2020</v>
      </c>
    </row>
    <row r="14" spans="1:5" ht="13.5" thickBot="1">
      <c r="A14" s="26"/>
      <c r="B14" s="10"/>
      <c r="C14" s="10"/>
      <c r="D14" s="58"/>
      <c r="E14" s="62"/>
    </row>
    <row r="15" spans="1:5" ht="13.5" thickBot="1">
      <c r="A15" s="130" t="s">
        <v>9</v>
      </c>
      <c r="B15" s="99"/>
      <c r="C15" s="97"/>
      <c r="D15" s="131">
        <f>D12+D13</f>
        <v>932</v>
      </c>
      <c r="E15" s="132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opLeftCell="A9" workbookViewId="0">
      <selection activeCell="D52" sqref="D52"/>
    </sheetView>
  </sheetViews>
  <sheetFormatPr defaultRowHeight="12.75"/>
  <cols>
    <col min="1" max="1" width="19.85546875" customWidth="1"/>
    <col min="2" max="2" width="13.85546875" customWidth="1"/>
    <col min="3" max="3" width="9.7109375" customWidth="1"/>
    <col min="4" max="4" width="11.85546875" customWidth="1"/>
    <col min="5" max="5" width="37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71" t="s">
        <v>187</v>
      </c>
      <c r="D9" s="172"/>
      <c r="E9" s="172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57" t="s">
        <v>5</v>
      </c>
      <c r="E11" s="59" t="s">
        <v>6</v>
      </c>
    </row>
    <row r="12" spans="1:5">
      <c r="A12" s="16" t="s">
        <v>7</v>
      </c>
      <c r="B12" s="3"/>
      <c r="C12" s="3">
        <v>11</v>
      </c>
      <c r="D12" s="82">
        <v>158414</v>
      </c>
      <c r="E12" s="60" t="s">
        <v>188</v>
      </c>
    </row>
    <row r="13" spans="1:5">
      <c r="A13" s="16" t="s">
        <v>8</v>
      </c>
      <c r="B13" s="4" t="s">
        <v>134</v>
      </c>
      <c r="C13" s="3">
        <v>18</v>
      </c>
      <c r="D13" s="83">
        <v>736</v>
      </c>
      <c r="E13" s="61" t="str">
        <f>E12</f>
        <v>rest plata card si contr.Noiembrie 2020</v>
      </c>
    </row>
    <row r="14" spans="1:5">
      <c r="A14" s="16"/>
      <c r="B14" s="4"/>
      <c r="C14" s="3"/>
      <c r="D14" s="96"/>
      <c r="E14" s="3"/>
    </row>
    <row r="15" spans="1:5" ht="13.5" thickBot="1">
      <c r="A15" s="27"/>
      <c r="B15" s="13"/>
      <c r="C15" s="77"/>
      <c r="D15" s="129"/>
      <c r="E15" s="10"/>
    </row>
    <row r="16" spans="1:5" ht="13.5" thickBot="1">
      <c r="A16" s="130" t="s">
        <v>9</v>
      </c>
      <c r="B16" s="99"/>
      <c r="C16" s="97"/>
      <c r="D16" s="131">
        <f>D12+D13+D14+D15</f>
        <v>159150</v>
      </c>
      <c r="E16" s="132"/>
    </row>
    <row r="17" spans="1:5">
      <c r="A17" s="34" t="s">
        <v>63</v>
      </c>
      <c r="B17" s="5"/>
      <c r="C17" s="5">
        <v>11</v>
      </c>
      <c r="D17" s="84">
        <v>962</v>
      </c>
      <c r="E17" s="60" t="str">
        <f>E12</f>
        <v>rest plata card si contr.Noiembrie 2020</v>
      </c>
    </row>
    <row r="18" spans="1:5">
      <c r="A18" s="16" t="s">
        <v>23</v>
      </c>
      <c r="B18" s="4" t="str">
        <f>B13</f>
        <v>DECEMBRIE</v>
      </c>
      <c r="C18" s="3"/>
      <c r="D18" s="82"/>
      <c r="E18" s="60"/>
    </row>
    <row r="19" spans="1:5" ht="13.5" thickBot="1">
      <c r="A19" s="26"/>
      <c r="B19" s="10"/>
      <c r="C19" s="10"/>
      <c r="D19" s="83"/>
      <c r="E19" s="53"/>
    </row>
    <row r="20" spans="1:5" ht="13.5" thickBot="1">
      <c r="A20" s="130" t="s">
        <v>64</v>
      </c>
      <c r="B20" s="104"/>
      <c r="C20" s="104"/>
      <c r="D20" s="131">
        <f>D17</f>
        <v>962</v>
      </c>
      <c r="E20" s="127"/>
    </row>
    <row r="21" spans="1:5">
      <c r="A21" s="17" t="s">
        <v>10</v>
      </c>
      <c r="B21" s="6"/>
      <c r="C21" s="6">
        <v>11</v>
      </c>
      <c r="D21" s="85">
        <v>5514</v>
      </c>
      <c r="E21" s="60" t="s">
        <v>189</v>
      </c>
    </row>
    <row r="22" spans="1:5" ht="13.5" thickBot="1">
      <c r="A22" s="27" t="s">
        <v>11</v>
      </c>
      <c r="B22" s="13" t="str">
        <f>B18</f>
        <v>DECEMBRIE</v>
      </c>
      <c r="C22" s="10"/>
      <c r="D22" s="83"/>
      <c r="E22" s="60"/>
    </row>
    <row r="23" spans="1:5" ht="13.5" thickBot="1">
      <c r="A23" s="130" t="s">
        <v>12</v>
      </c>
      <c r="B23" s="104"/>
      <c r="C23" s="104"/>
      <c r="D23" s="131">
        <f>D21+D22</f>
        <v>5514</v>
      </c>
      <c r="E23" s="127"/>
    </row>
    <row r="24" spans="1:5">
      <c r="A24" s="17" t="s">
        <v>71</v>
      </c>
      <c r="B24" s="6" t="str">
        <f>B22</f>
        <v>DECEMBRIE</v>
      </c>
      <c r="C24" s="6">
        <v>10</v>
      </c>
      <c r="D24" s="85">
        <v>180</v>
      </c>
      <c r="E24" s="60" t="s">
        <v>113</v>
      </c>
    </row>
    <row r="25" spans="1:5" ht="13.5" thickBot="1">
      <c r="A25" s="27" t="s">
        <v>72</v>
      </c>
      <c r="B25" s="13"/>
      <c r="C25" s="10"/>
      <c r="D25" s="83"/>
      <c r="E25" s="60" t="s">
        <v>113</v>
      </c>
    </row>
    <row r="26" spans="1:5" ht="13.5" thickBot="1">
      <c r="A26" s="130" t="s">
        <v>73</v>
      </c>
      <c r="B26" s="104"/>
      <c r="C26" s="104"/>
      <c r="D26" s="131">
        <f>D24+D25</f>
        <v>180</v>
      </c>
      <c r="E26" s="127"/>
    </row>
    <row r="27" spans="1:5">
      <c r="A27" s="34" t="s">
        <v>16</v>
      </c>
      <c r="B27" s="4" t="str">
        <f>B24</f>
        <v>DECEMBRIE</v>
      </c>
      <c r="C27" s="5">
        <v>11</v>
      </c>
      <c r="D27" s="84">
        <v>22500</v>
      </c>
      <c r="E27" s="60" t="str">
        <f>E21</f>
        <v>plata card noiembrie2020</v>
      </c>
    </row>
    <row r="28" spans="1:5">
      <c r="A28" s="16" t="s">
        <v>17</v>
      </c>
      <c r="B28" s="13"/>
      <c r="C28" s="3"/>
      <c r="D28" s="82"/>
      <c r="E28" s="61"/>
    </row>
    <row r="29" spans="1:5" ht="13.5" thickBot="1">
      <c r="A29" s="26"/>
      <c r="B29" s="10"/>
      <c r="C29" s="10"/>
      <c r="D29" s="83"/>
      <c r="E29" s="53"/>
    </row>
    <row r="30" spans="1:5" ht="13.5" thickBot="1">
      <c r="A30" s="130" t="s">
        <v>18</v>
      </c>
      <c r="B30" s="104"/>
      <c r="C30" s="104"/>
      <c r="D30" s="131">
        <f>D27+D28+D29</f>
        <v>22500</v>
      </c>
      <c r="E30" s="127"/>
    </row>
    <row r="31" spans="1:5">
      <c r="A31" s="33" t="s">
        <v>19</v>
      </c>
      <c r="B31" s="4"/>
      <c r="C31" s="5">
        <v>11</v>
      </c>
      <c r="D31" s="84">
        <v>31199</v>
      </c>
      <c r="E31" s="61" t="s">
        <v>190</v>
      </c>
    </row>
    <row r="32" spans="1:5">
      <c r="A32" s="16" t="s">
        <v>20</v>
      </c>
      <c r="B32" s="4" t="str">
        <f>B27</f>
        <v>DECEMBRIE</v>
      </c>
      <c r="C32" s="3"/>
      <c r="D32" s="82"/>
      <c r="E32" s="63" t="s">
        <v>65</v>
      </c>
    </row>
    <row r="33" spans="1:5">
      <c r="A33" s="16"/>
      <c r="B33" s="11"/>
      <c r="C33" s="3"/>
      <c r="D33" s="82"/>
      <c r="E33" s="64" t="s">
        <v>114</v>
      </c>
    </row>
    <row r="34" spans="1:5" ht="13.5" thickBot="1">
      <c r="A34" s="26"/>
      <c r="B34" s="10"/>
      <c r="C34" s="10"/>
      <c r="D34" s="83"/>
      <c r="E34" s="62" t="str">
        <f>E33</f>
        <v>norma de hrana</v>
      </c>
    </row>
    <row r="35" spans="1:5" ht="13.5" thickBot="1">
      <c r="A35" s="130" t="s">
        <v>21</v>
      </c>
      <c r="B35" s="98"/>
      <c r="C35" s="98"/>
      <c r="D35" s="131">
        <f>D31+D32+D33+D34</f>
        <v>31199</v>
      </c>
      <c r="E35" s="132"/>
    </row>
    <row r="36" spans="1:5">
      <c r="A36" s="35" t="s">
        <v>77</v>
      </c>
      <c r="B36" s="4" t="str">
        <f>B32</f>
        <v>DECEMBRIE</v>
      </c>
      <c r="C36" s="3">
        <v>11</v>
      </c>
      <c r="D36" s="82">
        <v>7500</v>
      </c>
      <c r="E36" s="61" t="str">
        <f>E31</f>
        <v>salariu card luna noiembrie 2020</v>
      </c>
    </row>
    <row r="37" spans="1:5">
      <c r="A37" s="16" t="s">
        <v>78</v>
      </c>
      <c r="B37" s="16"/>
      <c r="C37" s="3"/>
      <c r="D37" s="82"/>
      <c r="E37" s="61"/>
    </row>
    <row r="38" spans="1:5">
      <c r="A38" s="16"/>
      <c r="B38" s="11"/>
      <c r="C38" s="3"/>
      <c r="D38" s="82"/>
      <c r="E38" s="64"/>
    </row>
    <row r="39" spans="1:5" ht="13.5" thickBot="1">
      <c r="A39" s="26"/>
      <c r="B39" s="10"/>
      <c r="C39" s="10"/>
      <c r="D39" s="83"/>
      <c r="E39" s="62"/>
    </row>
    <row r="40" spans="1:5">
      <c r="A40" s="150" t="s">
        <v>79</v>
      </c>
      <c r="B40" s="157"/>
      <c r="C40" s="157"/>
      <c r="D40" s="174">
        <f>D36+D37+D38+D39</f>
        <v>7500</v>
      </c>
      <c r="E40" s="158"/>
    </row>
    <row r="41" spans="1:5">
      <c r="A41" s="16" t="s">
        <v>82</v>
      </c>
      <c r="B41" s="4" t="str">
        <f>B36</f>
        <v>DECEMBRIE</v>
      </c>
      <c r="C41" s="3">
        <v>3</v>
      </c>
      <c r="D41" s="3">
        <v>421</v>
      </c>
      <c r="E41" s="11" t="s">
        <v>132</v>
      </c>
    </row>
    <row r="42" spans="1:5">
      <c r="A42" s="16" t="s">
        <v>83</v>
      </c>
      <c r="B42" s="4"/>
      <c r="C42" s="11">
        <v>6</v>
      </c>
      <c r="D42" s="80">
        <v>108</v>
      </c>
      <c r="E42" s="11" t="str">
        <f>E41</f>
        <v>plata card transport</v>
      </c>
    </row>
    <row r="43" spans="1:5">
      <c r="A43" s="16"/>
      <c r="B43" s="4"/>
      <c r="C43" s="11">
        <v>11</v>
      </c>
      <c r="D43" s="80">
        <v>234</v>
      </c>
      <c r="E43" s="11" t="str">
        <f>E42</f>
        <v>plata card transport</v>
      </c>
    </row>
    <row r="44" spans="1:5" ht="13.5" thickBot="1">
      <c r="A44" s="32"/>
      <c r="B44" s="24"/>
      <c r="C44" s="24"/>
      <c r="D44" s="87"/>
      <c r="E44" s="52"/>
    </row>
    <row r="45" spans="1:5" ht="13.5" thickBot="1">
      <c r="A45" s="100" t="s">
        <v>84</v>
      </c>
      <c r="B45" s="133"/>
      <c r="C45" s="104"/>
      <c r="D45" s="131">
        <f>D41+D42+D43+D44</f>
        <v>763</v>
      </c>
      <c r="E45" s="127"/>
    </row>
    <row r="46" spans="1:5">
      <c r="A46" s="32" t="s">
        <v>74</v>
      </c>
      <c r="B46" s="4" t="str">
        <f>B41</f>
        <v>DECEMBRIE</v>
      </c>
      <c r="C46" s="24">
        <v>21</v>
      </c>
      <c r="D46" s="87">
        <v>1450</v>
      </c>
      <c r="E46" s="52" t="s">
        <v>192</v>
      </c>
    </row>
    <row r="47" spans="1:5">
      <c r="A47" s="32"/>
      <c r="B47" s="30"/>
      <c r="C47" s="30"/>
      <c r="D47" s="86">
        <v>1821</v>
      </c>
      <c r="E47" s="52" t="str">
        <f>E46</f>
        <v>servicii turistice</v>
      </c>
    </row>
    <row r="48" spans="1:5" ht="13.5" thickBot="1">
      <c r="A48" s="32"/>
      <c r="B48" s="24"/>
      <c r="C48" s="24"/>
      <c r="D48" s="87"/>
      <c r="E48" s="52"/>
    </row>
    <row r="49" spans="1:5" ht="13.5" thickBot="1">
      <c r="A49" s="100" t="s">
        <v>76</v>
      </c>
      <c r="B49" s="133"/>
      <c r="C49" s="104"/>
      <c r="D49" s="131">
        <f>D46+D47+D48</f>
        <v>3271</v>
      </c>
      <c r="E49" s="127"/>
    </row>
    <row r="50" spans="1:5">
      <c r="A50" s="32" t="s">
        <v>110</v>
      </c>
      <c r="B50" s="4" t="str">
        <f>B46</f>
        <v>DECEMBRIE</v>
      </c>
      <c r="C50">
        <v>4</v>
      </c>
      <c r="D50" s="134">
        <v>249.8</v>
      </c>
      <c r="E50" s="52" t="s">
        <v>85</v>
      </c>
    </row>
    <row r="51" spans="1:5">
      <c r="A51" s="32" t="s">
        <v>111</v>
      </c>
      <c r="B51" s="30"/>
      <c r="C51" s="24"/>
      <c r="D51" s="87"/>
      <c r="E51" s="52"/>
    </row>
    <row r="52" spans="1:5" ht="13.5" thickBot="1">
      <c r="A52" s="32"/>
      <c r="B52" s="24"/>
      <c r="C52" s="24"/>
      <c r="D52" s="87"/>
      <c r="E52" s="52"/>
    </row>
    <row r="53" spans="1:5" ht="13.5" thickBot="1">
      <c r="A53" s="100" t="s">
        <v>112</v>
      </c>
      <c r="B53" s="133"/>
      <c r="C53" s="104"/>
      <c r="D53" s="131">
        <f>D50+D51+D52</f>
        <v>249.8</v>
      </c>
      <c r="E53" s="127"/>
    </row>
    <row r="54" spans="1:5">
      <c r="A54" s="34" t="s">
        <v>58</v>
      </c>
      <c r="B54" s="4" t="str">
        <f>B50</f>
        <v>DECEMBRIE</v>
      </c>
      <c r="C54" s="5">
        <v>11</v>
      </c>
      <c r="D54" s="84">
        <v>4103</v>
      </c>
      <c r="E54" s="53" t="s">
        <v>62</v>
      </c>
    </row>
    <row r="55" spans="1:5" ht="13.5" thickBot="1">
      <c r="A55" s="27" t="s">
        <v>59</v>
      </c>
      <c r="B55" s="14"/>
      <c r="C55" s="10">
        <v>18</v>
      </c>
      <c r="D55" s="83">
        <v>16</v>
      </c>
      <c r="E55" s="61" t="str">
        <f>E54</f>
        <v xml:space="preserve">plata bugetele asig soc si fd speciale </v>
      </c>
    </row>
    <row r="56" spans="1:5" ht="13.5" thickBot="1">
      <c r="A56" s="130" t="s">
        <v>60</v>
      </c>
      <c r="B56" s="98"/>
      <c r="C56" s="98"/>
      <c r="D56" s="131">
        <f>D54+D55</f>
        <v>4119</v>
      </c>
      <c r="E56" s="132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X149"/>
  <sheetViews>
    <sheetView topLeftCell="A115" workbookViewId="0">
      <selection activeCell="D149" sqref="D149"/>
    </sheetView>
  </sheetViews>
  <sheetFormatPr defaultRowHeight="12.75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24</v>
      </c>
    </row>
    <row r="9" spans="1:5">
      <c r="C9" s="173" t="s">
        <v>138</v>
      </c>
      <c r="D9" s="172"/>
      <c r="E9" s="172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4"/>
      <c r="C12" s="10">
        <v>3</v>
      </c>
      <c r="D12" s="26">
        <v>1826.06</v>
      </c>
      <c r="E12" s="10" t="s">
        <v>137</v>
      </c>
    </row>
    <row r="13" spans="1:5">
      <c r="A13" s="4" t="s">
        <v>41</v>
      </c>
      <c r="B13" s="4" t="s">
        <v>134</v>
      </c>
      <c r="C13" s="3">
        <v>4</v>
      </c>
      <c r="D13" s="35">
        <v>8993.18</v>
      </c>
      <c r="E13" s="11" t="s">
        <v>135</v>
      </c>
    </row>
    <row r="14" spans="1:5" ht="13.5" thickBot="1">
      <c r="B14" s="29"/>
      <c r="C14">
        <v>4</v>
      </c>
      <c r="D14" s="49">
        <v>1767.15</v>
      </c>
      <c r="E14" t="str">
        <f>E13</f>
        <v>INDESIGN</v>
      </c>
    </row>
    <row r="15" spans="1:5" ht="13.5" thickBot="1">
      <c r="A15" s="97" t="s">
        <v>42</v>
      </c>
      <c r="B15" s="104"/>
      <c r="C15" s="104"/>
      <c r="D15" s="121">
        <f>D12+D13+D14</f>
        <v>12586.39</v>
      </c>
      <c r="E15" s="105"/>
    </row>
    <row r="16" spans="1:5">
      <c r="A16" s="12" t="s">
        <v>49</v>
      </c>
      <c r="B16" s="5"/>
      <c r="C16" s="5">
        <v>18</v>
      </c>
      <c r="D16" s="34">
        <v>567.65</v>
      </c>
      <c r="E16" s="12" t="s">
        <v>136</v>
      </c>
    </row>
    <row r="17" spans="1:5">
      <c r="A17" s="4" t="s">
        <v>50</v>
      </c>
      <c r="B17" s="4" t="str">
        <f>B13</f>
        <v>DECEMBRIE</v>
      </c>
      <c r="C17" s="3"/>
      <c r="D17" s="35">
        <v>0</v>
      </c>
      <c r="E17" s="11"/>
    </row>
    <row r="18" spans="1:5" ht="13.5" thickBot="1">
      <c r="A18" s="13"/>
      <c r="B18" s="10"/>
      <c r="C18" s="10"/>
      <c r="D18" s="26">
        <v>0</v>
      </c>
      <c r="E18" s="14"/>
    </row>
    <row r="19" spans="1:5" ht="13.5" thickBot="1">
      <c r="A19" s="21" t="s">
        <v>51</v>
      </c>
      <c r="B19" s="18"/>
      <c r="C19" s="18"/>
      <c r="D19" s="38">
        <f>D16+D17+D18</f>
        <v>567.65</v>
      </c>
      <c r="E19" s="20"/>
    </row>
    <row r="20" spans="1:5">
      <c r="A20" s="22"/>
      <c r="B20" s="5"/>
      <c r="C20" s="5">
        <v>11</v>
      </c>
      <c r="D20" s="34">
        <v>1647.13</v>
      </c>
      <c r="E20" s="5" t="s">
        <v>139</v>
      </c>
    </row>
    <row r="21" spans="1:5">
      <c r="A21" s="12" t="s">
        <v>26</v>
      </c>
      <c r="B21" s="5" t="str">
        <f>B17</f>
        <v>DECEMBRIE</v>
      </c>
      <c r="C21" s="5">
        <v>17</v>
      </c>
      <c r="D21" s="34">
        <v>6463.38</v>
      </c>
      <c r="E21" s="12" t="s">
        <v>140</v>
      </c>
    </row>
    <row r="22" spans="1:5" ht="13.5" thickBot="1">
      <c r="A22" s="4" t="s">
        <v>27</v>
      </c>
      <c r="B22" s="4"/>
      <c r="C22" s="3"/>
      <c r="D22" s="35">
        <v>0</v>
      </c>
      <c r="E22" s="11"/>
    </row>
    <row r="23" spans="1:5" ht="13.5" thickBot="1">
      <c r="A23" s="21" t="s">
        <v>28</v>
      </c>
      <c r="B23" s="18"/>
      <c r="C23" s="18"/>
      <c r="D23" s="38">
        <f>D20+D21+D22</f>
        <v>8110.51</v>
      </c>
      <c r="E23" s="20"/>
    </row>
    <row r="24" spans="1:5">
      <c r="A24" s="12" t="s">
        <v>29</v>
      </c>
      <c r="B24" s="22" t="str">
        <f>B21</f>
        <v>DECEMBRIE</v>
      </c>
      <c r="C24" s="5">
        <v>21</v>
      </c>
      <c r="D24" s="34">
        <v>256.47000000000003</v>
      </c>
      <c r="E24" s="12" t="s">
        <v>141</v>
      </c>
    </row>
    <row r="25" spans="1:5" ht="13.5" thickBot="1">
      <c r="A25" s="30" t="s">
        <v>30</v>
      </c>
      <c r="B25" s="30"/>
      <c r="C25" s="72">
        <v>21</v>
      </c>
      <c r="D25" s="49">
        <v>56.15</v>
      </c>
      <c r="E25" s="66" t="s">
        <v>142</v>
      </c>
    </row>
    <row r="26" spans="1:5" ht="13.5" thickBot="1">
      <c r="A26" s="97" t="s">
        <v>31</v>
      </c>
      <c r="B26" s="98"/>
      <c r="C26" s="99"/>
      <c r="D26" s="100">
        <f>D24+D25</f>
        <v>312.62</v>
      </c>
      <c r="E26" s="101"/>
    </row>
    <row r="27" spans="1:5">
      <c r="A27" t="s">
        <v>55</v>
      </c>
      <c r="C27" s="11">
        <v>7</v>
      </c>
      <c r="D27" s="35">
        <v>10000</v>
      </c>
      <c r="E27" s="11" t="s">
        <v>118</v>
      </c>
    </row>
    <row r="28" spans="1:5">
      <c r="A28" s="4" t="s">
        <v>56</v>
      </c>
      <c r="B28" s="4" t="str">
        <f>B24</f>
        <v>DECEMBRIE</v>
      </c>
      <c r="C28" s="66">
        <v>18</v>
      </c>
      <c r="D28">
        <v>500</v>
      </c>
      <c r="E28" s="8" t="s">
        <v>118</v>
      </c>
    </row>
    <row r="29" spans="1:5">
      <c r="A29" s="4"/>
      <c r="B29" s="4"/>
      <c r="C29" s="4"/>
      <c r="D29" s="16">
        <v>0</v>
      </c>
      <c r="E29" s="4"/>
    </row>
    <row r="30" spans="1:5" ht="13.5" thickBot="1">
      <c r="A30" s="13"/>
      <c r="B30" s="13"/>
      <c r="C30" s="13"/>
      <c r="D30" s="27">
        <v>0</v>
      </c>
      <c r="E30" s="13"/>
    </row>
    <row r="31" spans="1:5" ht="13.5" thickBot="1">
      <c r="A31" s="97" t="s">
        <v>57</v>
      </c>
      <c r="B31" s="98"/>
      <c r="C31" s="98"/>
      <c r="D31" s="102">
        <f>D27+D28+D29+D30</f>
        <v>10500</v>
      </c>
      <c r="E31" s="103"/>
    </row>
    <row r="32" spans="1:5">
      <c r="A32" s="12" t="s">
        <v>32</v>
      </c>
      <c r="B32" s="5"/>
      <c r="C32" s="5">
        <v>1</v>
      </c>
      <c r="D32" s="79">
        <v>376.03</v>
      </c>
      <c r="E32" s="12" t="s">
        <v>143</v>
      </c>
    </row>
    <row r="33" spans="1:5">
      <c r="A33" s="11"/>
      <c r="B33" s="4" t="str">
        <f>B28</f>
        <v>DECEMBRIE</v>
      </c>
      <c r="C33">
        <v>2</v>
      </c>
      <c r="D33">
        <v>229.66</v>
      </c>
      <c r="E33" s="8" t="s">
        <v>144</v>
      </c>
    </row>
    <row r="34" spans="1:5">
      <c r="A34" s="11"/>
      <c r="B34" s="4"/>
      <c r="C34" s="3">
        <v>7</v>
      </c>
      <c r="D34" s="80">
        <v>686.36</v>
      </c>
      <c r="E34" s="11" t="s">
        <v>145</v>
      </c>
    </row>
    <row r="35" spans="1:5">
      <c r="A35" s="11"/>
      <c r="B35" s="4"/>
      <c r="C35" s="138">
        <v>12</v>
      </c>
      <c r="D35">
        <v>78.099999999999994</v>
      </c>
      <c r="E35" t="str">
        <f>E36</f>
        <v>POSTA</v>
      </c>
    </row>
    <row r="36" spans="1:5">
      <c r="A36" s="11"/>
      <c r="B36" s="3"/>
      <c r="C36" s="3">
        <v>21</v>
      </c>
      <c r="D36" s="80">
        <v>600</v>
      </c>
      <c r="E36" s="11" t="s">
        <v>146</v>
      </c>
    </row>
    <row r="37" spans="1:5">
      <c r="A37" s="11"/>
      <c r="B37" s="3"/>
      <c r="C37" s="15"/>
      <c r="D37" s="80"/>
      <c r="E37" s="23"/>
    </row>
    <row r="38" spans="1:5" ht="13.5" thickBot="1">
      <c r="A38" s="13" t="s">
        <v>33</v>
      </c>
      <c r="B38" s="10"/>
      <c r="C38" s="77"/>
      <c r="D38" s="95"/>
      <c r="E38" s="92"/>
    </row>
    <row r="39" spans="1:5" ht="13.5" thickBot="1">
      <c r="A39" s="97" t="s">
        <v>34</v>
      </c>
      <c r="B39" s="104"/>
      <c r="C39" s="104"/>
      <c r="D39" s="102">
        <f>D32+D33+D34+D35+D36</f>
        <v>1970.1499999999999</v>
      </c>
      <c r="E39" s="105"/>
    </row>
    <row r="40" spans="1:5">
      <c r="A40" s="12" t="s">
        <v>91</v>
      </c>
      <c r="B40" s="5"/>
      <c r="C40" s="5">
        <v>9</v>
      </c>
      <c r="D40" s="149">
        <f>238+12060.64+5414.5</f>
        <v>17713.14</v>
      </c>
      <c r="E40" s="12" t="s">
        <v>147</v>
      </c>
    </row>
    <row r="41" spans="1:5">
      <c r="A41" s="11"/>
      <c r="B41" s="4" t="str">
        <f>B33</f>
        <v>DECEMBRIE</v>
      </c>
      <c r="C41" s="3">
        <v>9</v>
      </c>
      <c r="D41" s="35">
        <f>19.4+19.04</f>
        <v>38.44</v>
      </c>
      <c r="E41" s="11" t="s">
        <v>148</v>
      </c>
    </row>
    <row r="42" spans="1:5">
      <c r="A42" s="11"/>
      <c r="B42" s="3"/>
      <c r="C42" s="3">
        <v>11</v>
      </c>
      <c r="D42" s="35">
        <v>56.4</v>
      </c>
      <c r="E42" s="11" t="str">
        <f>E41</f>
        <v>NEMOEXPRES</v>
      </c>
    </row>
    <row r="43" spans="1:5">
      <c r="A43" s="11"/>
      <c r="B43" s="3"/>
      <c r="C43" s="15">
        <v>21</v>
      </c>
      <c r="D43" s="3">
        <v>38.44</v>
      </c>
      <c r="E43" s="3" t="str">
        <f>E42</f>
        <v>NEMOEXPRES</v>
      </c>
    </row>
    <row r="44" spans="1:5">
      <c r="A44" s="4" t="s">
        <v>92</v>
      </c>
      <c r="B44" s="3"/>
      <c r="C44" s="72">
        <v>21</v>
      </c>
      <c r="D44">
        <v>37878.160000000003</v>
      </c>
      <c r="E44" s="8" t="s">
        <v>203</v>
      </c>
    </row>
    <row r="45" spans="1:5" ht="13.5" thickBot="1">
      <c r="A45" s="111" t="s">
        <v>93</v>
      </c>
      <c r="B45" s="112"/>
      <c r="C45" s="112"/>
      <c r="D45" s="113">
        <f>D40+D41+D42+D43+D44</f>
        <v>55724.58</v>
      </c>
      <c r="E45" s="114"/>
    </row>
    <row r="46" spans="1:5">
      <c r="A46" s="12" t="s">
        <v>89</v>
      </c>
      <c r="B46" s="5"/>
      <c r="C46" s="5">
        <v>2</v>
      </c>
      <c r="D46" s="34">
        <v>79.900000000000006</v>
      </c>
      <c r="E46" s="12" t="s">
        <v>149</v>
      </c>
    </row>
    <row r="47" spans="1:5">
      <c r="A47" s="12"/>
      <c r="B47" s="3"/>
      <c r="C47" s="5">
        <v>3</v>
      </c>
      <c r="D47" s="34">
        <v>97.5</v>
      </c>
      <c r="E47" s="12" t="s">
        <v>150</v>
      </c>
    </row>
    <row r="48" spans="1:5">
      <c r="A48" s="4" t="s">
        <v>125</v>
      </c>
      <c r="B48" s="4" t="str">
        <f>B41</f>
        <v>DECEMBRIE</v>
      </c>
      <c r="C48" s="3">
        <v>16</v>
      </c>
      <c r="D48" s="35">
        <v>180</v>
      </c>
      <c r="E48" s="11" t="s">
        <v>151</v>
      </c>
    </row>
    <row r="49" spans="1:1168">
      <c r="A49" s="13"/>
      <c r="B49" s="10"/>
      <c r="C49" s="10">
        <v>16</v>
      </c>
      <c r="D49" s="26">
        <v>1520</v>
      </c>
      <c r="E49" s="14" t="s">
        <v>152</v>
      </c>
    </row>
    <row r="50" spans="1:1168">
      <c r="A50" s="13"/>
      <c r="B50" s="10"/>
      <c r="C50" s="10">
        <v>16</v>
      </c>
      <c r="D50" s="26">
        <v>760</v>
      </c>
      <c r="E50" s="14" t="str">
        <f>E49</f>
        <v>BUSINES PROJECT</v>
      </c>
    </row>
    <row r="51" spans="1:1168">
      <c r="A51" s="13"/>
      <c r="B51" s="10"/>
      <c r="C51" s="10">
        <v>16</v>
      </c>
      <c r="D51" s="26">
        <v>585</v>
      </c>
      <c r="E51" s="14" t="s">
        <v>153</v>
      </c>
    </row>
    <row r="52" spans="1:1168">
      <c r="A52" s="13"/>
      <c r="B52" s="10"/>
      <c r="C52" s="10">
        <v>17</v>
      </c>
      <c r="D52" s="26">
        <v>180</v>
      </c>
      <c r="E52" s="14" t="s">
        <v>151</v>
      </c>
    </row>
    <row r="53" spans="1:1168" ht="13.5" thickBot="1">
      <c r="A53" s="13"/>
      <c r="B53" s="10"/>
      <c r="C53" s="72">
        <v>18</v>
      </c>
      <c r="D53" s="65">
        <v>294.17</v>
      </c>
      <c r="E53" s="139" t="s">
        <v>136</v>
      </c>
    </row>
    <row r="54" spans="1:1168" ht="13.5" thickBot="1">
      <c r="A54" s="97" t="s">
        <v>90</v>
      </c>
      <c r="B54" s="98"/>
      <c r="C54" s="98"/>
      <c r="D54" s="106">
        <f>D46+D47+D48+D49+D50+D51+D52+D53</f>
        <v>3696.57</v>
      </c>
      <c r="E54" s="103"/>
    </row>
    <row r="55" spans="1:1168">
      <c r="A55" s="12" t="s">
        <v>95</v>
      </c>
      <c r="B55" s="5"/>
      <c r="C55" s="76"/>
      <c r="D55" s="94"/>
      <c r="E55" s="78"/>
    </row>
    <row r="56" spans="1:1168" ht="13.5" thickBot="1">
      <c r="A56" s="11"/>
      <c r="B56" s="4" t="str">
        <f>B41</f>
        <v>DECEMBRIE</v>
      </c>
      <c r="C56" s="3"/>
      <c r="D56" s="35"/>
      <c r="E56" s="11"/>
    </row>
    <row r="57" spans="1:1168" ht="13.5" thickBot="1">
      <c r="A57" s="97" t="s">
        <v>97</v>
      </c>
      <c r="B57" s="104"/>
      <c r="C57" s="108"/>
      <c r="D57" s="100">
        <f>D55+D56</f>
        <v>0</v>
      </c>
      <c r="E57" s="101"/>
    </row>
    <row r="58" spans="1:1168">
      <c r="A58" s="12" t="s">
        <v>127</v>
      </c>
      <c r="B58" s="5"/>
      <c r="C58" s="76">
        <v>28</v>
      </c>
      <c r="D58" s="94">
        <v>176.12</v>
      </c>
      <c r="E58" s="78" t="s">
        <v>154</v>
      </c>
    </row>
    <row r="59" spans="1:1168">
      <c r="A59" s="11"/>
      <c r="B59" s="4" t="str">
        <f>B56</f>
        <v>DECEMBRIE</v>
      </c>
      <c r="C59" s="3"/>
      <c r="D59" s="35"/>
      <c r="E59" s="11"/>
    </row>
    <row r="60" spans="1:1168">
      <c r="A60" s="109"/>
      <c r="B60" s="30"/>
      <c r="C60" s="73"/>
      <c r="D60" s="110"/>
      <c r="E60" s="75">
        <f>E59</f>
        <v>0</v>
      </c>
    </row>
    <row r="61" spans="1:1168" ht="13.5" thickBot="1">
      <c r="A61" s="109"/>
      <c r="B61" s="30"/>
      <c r="C61" s="73"/>
      <c r="D61" s="110"/>
      <c r="E61" s="75">
        <f>E60</f>
        <v>0</v>
      </c>
    </row>
    <row r="62" spans="1:1168" ht="13.5" thickBot="1">
      <c r="A62" s="97" t="s">
        <v>128</v>
      </c>
      <c r="B62" s="104"/>
      <c r="C62" s="108"/>
      <c r="D62" s="100">
        <f>D58+D59+D60+D61</f>
        <v>176.12</v>
      </c>
      <c r="E62" s="101"/>
    </row>
    <row r="63" spans="1:1168">
      <c r="A63" s="12" t="s">
        <v>67</v>
      </c>
      <c r="B63" s="5"/>
      <c r="C63" s="5">
        <v>2</v>
      </c>
      <c r="D63" s="34">
        <v>1999.9</v>
      </c>
      <c r="E63" s="12" t="s">
        <v>149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</row>
    <row r="64" spans="1:1168">
      <c r="A64" s="11"/>
      <c r="B64" s="4" t="str">
        <f>B56</f>
        <v>DECEMBRIE</v>
      </c>
      <c r="C64" s="3">
        <v>2</v>
      </c>
      <c r="D64" s="35">
        <v>2499.9</v>
      </c>
      <c r="E64" s="11" t="s">
        <v>149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</row>
    <row r="65" spans="1:1168">
      <c r="A65" s="11"/>
      <c r="B65" s="4"/>
      <c r="C65" s="3">
        <v>3</v>
      </c>
      <c r="D65" s="35">
        <v>770</v>
      </c>
      <c r="E65" s="11" t="s">
        <v>155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</row>
    <row r="66" spans="1:1168">
      <c r="A66" s="30" t="s">
        <v>66</v>
      </c>
      <c r="B66" s="4"/>
      <c r="C66" s="3">
        <v>4</v>
      </c>
      <c r="D66" s="35">
        <v>8014.5</v>
      </c>
      <c r="E66" s="11" t="s">
        <v>156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</row>
    <row r="67" spans="1:1168">
      <c r="A67" s="11"/>
      <c r="B67" s="4"/>
      <c r="C67" s="15">
        <v>18</v>
      </c>
      <c r="D67" s="35">
        <v>1278.97</v>
      </c>
      <c r="E67" s="23" t="s">
        <v>150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</row>
    <row r="68" spans="1:1168">
      <c r="A68" s="11"/>
      <c r="B68" s="4"/>
      <c r="C68" s="3">
        <v>18</v>
      </c>
      <c r="D68" s="35">
        <v>869.66</v>
      </c>
      <c r="E68" s="11" t="s">
        <v>157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</row>
    <row r="69" spans="1:1168">
      <c r="A69" s="11"/>
      <c r="B69" s="4"/>
      <c r="C69" s="3">
        <v>18</v>
      </c>
      <c r="D69" s="35">
        <v>948.34</v>
      </c>
      <c r="E69" s="11" t="str">
        <f>E68</f>
        <v>UNITECH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</row>
    <row r="70" spans="1:1168" ht="13.5" thickBot="1">
      <c r="B70" s="10"/>
      <c r="C70" s="10"/>
      <c r="D70" s="10"/>
      <c r="E70" s="10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</row>
    <row r="71" spans="1:1168" s="19" customFormat="1" ht="13.5" thickBot="1">
      <c r="A71" s="97" t="s">
        <v>68</v>
      </c>
      <c r="B71" s="104"/>
      <c r="C71" s="108"/>
      <c r="D71" s="169">
        <f>D63+D64+D65+D66+D67+D68+D69</f>
        <v>16381.269999999999</v>
      </c>
      <c r="E71" s="10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</row>
    <row r="72" spans="1:1168">
      <c r="A72" s="22" t="s">
        <v>69</v>
      </c>
      <c r="B72" s="5"/>
      <c r="C72" s="138">
        <v>20</v>
      </c>
      <c r="D72" s="89">
        <v>900.62</v>
      </c>
      <c r="E72" s="8" t="s">
        <v>195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</row>
    <row r="73" spans="1:1168">
      <c r="A73" s="4"/>
      <c r="B73" s="3" t="str">
        <f>B64</f>
        <v>DECEMBRIE</v>
      </c>
      <c r="C73" s="3"/>
      <c r="D73" s="35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</row>
    <row r="74" spans="1:1168">
      <c r="A74" s="13"/>
      <c r="B74" s="10"/>
      <c r="C74" s="10"/>
      <c r="D74" s="26"/>
      <c r="E74" s="14">
        <f>E73</f>
        <v>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</row>
    <row r="75" spans="1:1168">
      <c r="A75" s="13"/>
      <c r="B75" s="10"/>
      <c r="C75" s="10"/>
      <c r="D75" s="26"/>
      <c r="E75" s="14">
        <f>E74</f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</row>
    <row r="76" spans="1:1168" ht="13.5" thickBot="1">
      <c r="A76" s="13" t="s">
        <v>70</v>
      </c>
      <c r="B76" s="10"/>
      <c r="C76" s="10"/>
      <c r="D76" s="27"/>
      <c r="E76" s="10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</row>
    <row r="77" spans="1:1168" s="19" customFormat="1" ht="13.5" thickBot="1">
      <c r="A77" s="97" t="s">
        <v>45</v>
      </c>
      <c r="B77" s="104"/>
      <c r="C77" s="104"/>
      <c r="D77" s="106">
        <f>D72+D73+D74+D75</f>
        <v>900.62</v>
      </c>
      <c r="E77" s="10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</row>
    <row r="78" spans="1:1168">
      <c r="A78" s="12"/>
      <c r="B78" s="22" t="str">
        <f>B73</f>
        <v>DECEMBRIE</v>
      </c>
      <c r="C78" s="76">
        <v>3</v>
      </c>
      <c r="D78" s="34">
        <v>335.58</v>
      </c>
      <c r="E78" s="12" t="s">
        <v>158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</row>
    <row r="79" spans="1:1168">
      <c r="A79" s="4" t="s">
        <v>36</v>
      </c>
      <c r="B79" s="3"/>
      <c r="C79" s="3"/>
      <c r="D79" s="35"/>
      <c r="E79" s="11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</row>
    <row r="80" spans="1:1168">
      <c r="A80" s="140" t="s">
        <v>37</v>
      </c>
      <c r="B80" s="141"/>
      <c r="C80" s="141"/>
      <c r="D80" s="142">
        <f>D78+D79</f>
        <v>335.58</v>
      </c>
      <c r="E80" s="14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</row>
    <row r="81" spans="1:1168">
      <c r="A81" s="4" t="s">
        <v>89</v>
      </c>
      <c r="B81" s="3"/>
      <c r="C81" s="3">
        <v>2</v>
      </c>
      <c r="D81" s="3">
        <v>79.900000000000006</v>
      </c>
      <c r="E81" s="11" t="s">
        <v>149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</row>
    <row r="82" spans="1:1168">
      <c r="A82" s="4"/>
      <c r="B82" s="11" t="str">
        <f>B78</f>
        <v>DECEMBRIE</v>
      </c>
      <c r="C82" s="3">
        <v>3</v>
      </c>
      <c r="D82" s="35">
        <v>97.5</v>
      </c>
      <c r="E82" s="11" t="s">
        <v>150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  <c r="AEP82" s="25"/>
      <c r="AEQ82" s="25"/>
      <c r="AER82" s="25"/>
      <c r="AES82" s="25"/>
      <c r="AET82" s="25"/>
      <c r="AEU82" s="25"/>
      <c r="AEV82" s="25"/>
      <c r="AEW82" s="25"/>
      <c r="AEX82" s="25"/>
      <c r="AEY82" s="25"/>
      <c r="AEZ82" s="25"/>
      <c r="AFA82" s="25"/>
      <c r="AFB82" s="25"/>
      <c r="AFC82" s="25"/>
      <c r="AFD82" s="25"/>
      <c r="AFE82" s="25"/>
      <c r="AFF82" s="25"/>
      <c r="AFG82" s="25"/>
      <c r="AFH82" s="25"/>
      <c r="AFI82" s="25"/>
      <c r="AFJ82" s="25"/>
      <c r="AFK82" s="25"/>
      <c r="AFL82" s="25"/>
      <c r="AFM82" s="25"/>
      <c r="AFN82" s="25"/>
      <c r="AFO82" s="25"/>
      <c r="AFP82" s="25"/>
      <c r="AFQ82" s="25"/>
      <c r="AFR82" s="25"/>
      <c r="AFS82" s="25"/>
      <c r="AFT82" s="25"/>
      <c r="AFU82" s="25"/>
      <c r="AFV82" s="25"/>
      <c r="AFW82" s="25"/>
      <c r="AFX82" s="25"/>
      <c r="AFY82" s="25"/>
      <c r="AFZ82" s="25"/>
      <c r="AGA82" s="25"/>
      <c r="AGB82" s="25"/>
      <c r="AGC82" s="25"/>
      <c r="AGD82" s="25"/>
      <c r="AGE82" s="25"/>
      <c r="AGF82" s="25"/>
      <c r="AGG82" s="25"/>
      <c r="AGH82" s="25"/>
      <c r="AGI82" s="25"/>
      <c r="AGJ82" s="25"/>
      <c r="AGK82" s="25"/>
      <c r="AGL82" s="25"/>
      <c r="AGM82" s="25"/>
      <c r="AGN82" s="25"/>
      <c r="AGO82" s="25"/>
      <c r="AGP82" s="25"/>
      <c r="AGQ82" s="25"/>
      <c r="AGR82" s="25"/>
      <c r="AGS82" s="25"/>
      <c r="AGT82" s="25"/>
      <c r="AGU82" s="25"/>
      <c r="AGV82" s="25"/>
      <c r="AGW82" s="25"/>
      <c r="AGX82" s="25"/>
      <c r="AGY82" s="25"/>
      <c r="AGZ82" s="25"/>
      <c r="AHA82" s="25"/>
      <c r="AHB82" s="25"/>
      <c r="AHC82" s="25"/>
      <c r="AHD82" s="25"/>
      <c r="AHE82" s="25"/>
      <c r="AHF82" s="25"/>
      <c r="AHG82" s="25"/>
      <c r="AHH82" s="25"/>
      <c r="AHI82" s="25"/>
      <c r="AHJ82" s="25"/>
      <c r="AHK82" s="25"/>
      <c r="AHL82" s="25"/>
      <c r="AHM82" s="25"/>
      <c r="AHN82" s="25"/>
      <c r="AHO82" s="25"/>
      <c r="AHP82" s="25"/>
      <c r="AHQ82" s="25"/>
      <c r="AHR82" s="25"/>
      <c r="AHS82" s="25"/>
      <c r="AHT82" s="25"/>
      <c r="AHU82" s="25"/>
      <c r="AHV82" s="25"/>
      <c r="AHW82" s="25"/>
      <c r="AHX82" s="25"/>
      <c r="AHY82" s="25"/>
      <c r="AHZ82" s="25"/>
      <c r="AIA82" s="25"/>
      <c r="AIB82" s="25"/>
      <c r="AIC82" s="25"/>
      <c r="AID82" s="25"/>
      <c r="AIE82" s="25"/>
      <c r="AIF82" s="25"/>
      <c r="AIG82" s="25"/>
      <c r="AIH82" s="25"/>
      <c r="AII82" s="25"/>
      <c r="AIJ82" s="25"/>
      <c r="AIK82" s="25"/>
      <c r="AIL82" s="25"/>
      <c r="AIM82" s="25"/>
      <c r="AIN82" s="25"/>
      <c r="AIO82" s="25"/>
      <c r="AIP82" s="25"/>
      <c r="AIQ82" s="25"/>
      <c r="AIR82" s="25"/>
      <c r="AIS82" s="25"/>
      <c r="AIT82" s="25"/>
      <c r="AIU82" s="25"/>
      <c r="AIV82" s="25"/>
      <c r="AIW82" s="25"/>
      <c r="AIX82" s="25"/>
      <c r="AIY82" s="25"/>
      <c r="AIZ82" s="25"/>
      <c r="AJA82" s="25"/>
      <c r="AJB82" s="25"/>
      <c r="AJC82" s="25"/>
      <c r="AJD82" s="25"/>
      <c r="AJE82" s="25"/>
      <c r="AJF82" s="25"/>
      <c r="AJG82" s="25"/>
      <c r="AJH82" s="25"/>
      <c r="AJI82" s="25"/>
      <c r="AJJ82" s="25"/>
      <c r="AJK82" s="25"/>
      <c r="AJL82" s="25"/>
      <c r="AJM82" s="25"/>
      <c r="AJN82" s="25"/>
      <c r="AJO82" s="25"/>
      <c r="AJP82" s="25"/>
      <c r="AJQ82" s="25"/>
      <c r="AJR82" s="25"/>
      <c r="AJS82" s="25"/>
      <c r="AJT82" s="25"/>
      <c r="AJU82" s="25"/>
      <c r="AJV82" s="25"/>
      <c r="AJW82" s="25"/>
      <c r="AJX82" s="25"/>
      <c r="AJY82" s="25"/>
      <c r="AJZ82" s="25"/>
      <c r="AKA82" s="25"/>
      <c r="AKB82" s="25"/>
      <c r="AKC82" s="25"/>
      <c r="AKD82" s="25"/>
      <c r="AKE82" s="25"/>
      <c r="AKF82" s="25"/>
      <c r="AKG82" s="25"/>
      <c r="AKH82" s="25"/>
      <c r="AKI82" s="25"/>
      <c r="AKJ82" s="25"/>
      <c r="AKK82" s="25"/>
      <c r="AKL82" s="25"/>
      <c r="AKM82" s="25"/>
      <c r="AKN82" s="25"/>
      <c r="AKO82" s="25"/>
      <c r="AKP82" s="25"/>
      <c r="AKQ82" s="25"/>
      <c r="AKR82" s="25"/>
      <c r="AKS82" s="25"/>
      <c r="AKT82" s="25"/>
      <c r="AKU82" s="25"/>
      <c r="AKV82" s="25"/>
      <c r="AKW82" s="25"/>
      <c r="AKX82" s="25"/>
      <c r="AKY82" s="25"/>
      <c r="AKZ82" s="25"/>
      <c r="ALA82" s="25"/>
      <c r="ALB82" s="25"/>
      <c r="ALC82" s="25"/>
      <c r="ALD82" s="25"/>
      <c r="ALE82" s="25"/>
      <c r="ALF82" s="25"/>
      <c r="ALG82" s="25"/>
      <c r="ALH82" s="25"/>
      <c r="ALI82" s="25"/>
      <c r="ALJ82" s="25"/>
      <c r="ALK82" s="25"/>
      <c r="ALL82" s="25"/>
      <c r="ALM82" s="25"/>
      <c r="ALN82" s="25"/>
      <c r="ALO82" s="25"/>
      <c r="ALP82" s="25"/>
      <c r="ALQ82" s="25"/>
      <c r="ALR82" s="25"/>
      <c r="ALS82" s="25"/>
      <c r="ALT82" s="25"/>
      <c r="ALU82" s="25"/>
      <c r="ALV82" s="25"/>
      <c r="ALW82" s="25"/>
      <c r="ALX82" s="25"/>
      <c r="ALY82" s="25"/>
      <c r="ALZ82" s="25"/>
      <c r="AMA82" s="25"/>
      <c r="AMB82" s="25"/>
      <c r="AMC82" s="25"/>
      <c r="AMD82" s="25"/>
      <c r="AME82" s="25"/>
      <c r="AMF82" s="25"/>
      <c r="AMG82" s="25"/>
      <c r="AMH82" s="25"/>
      <c r="AMI82" s="25"/>
      <c r="AMJ82" s="25"/>
      <c r="AMK82" s="25"/>
      <c r="AML82" s="25"/>
      <c r="AMM82" s="25"/>
      <c r="AMN82" s="25"/>
      <c r="AMO82" s="25"/>
      <c r="AMP82" s="25"/>
      <c r="AMQ82" s="25"/>
      <c r="AMR82" s="25"/>
      <c r="AMS82" s="25"/>
      <c r="AMT82" s="25"/>
      <c r="AMU82" s="25"/>
      <c r="AMV82" s="25"/>
      <c r="AMW82" s="25"/>
      <c r="AMX82" s="25"/>
      <c r="AMY82" s="25"/>
      <c r="AMZ82" s="25"/>
      <c r="ANA82" s="25"/>
      <c r="ANB82" s="25"/>
      <c r="ANC82" s="25"/>
      <c r="AND82" s="25"/>
      <c r="ANE82" s="25"/>
      <c r="ANF82" s="25"/>
      <c r="ANG82" s="25"/>
      <c r="ANH82" s="25"/>
      <c r="ANI82" s="25"/>
      <c r="ANJ82" s="25"/>
      <c r="ANK82" s="25"/>
      <c r="ANL82" s="25"/>
      <c r="ANM82" s="25"/>
      <c r="ANN82" s="25"/>
      <c r="ANO82" s="25"/>
      <c r="ANP82" s="25"/>
      <c r="ANQ82" s="25"/>
      <c r="ANR82" s="25"/>
      <c r="ANS82" s="25"/>
      <c r="ANT82" s="25"/>
      <c r="ANU82" s="25"/>
      <c r="ANV82" s="25"/>
      <c r="ANW82" s="25"/>
      <c r="ANX82" s="25"/>
      <c r="ANY82" s="25"/>
      <c r="ANZ82" s="25"/>
      <c r="AOA82" s="25"/>
      <c r="AOB82" s="25"/>
      <c r="AOC82" s="25"/>
      <c r="AOD82" s="25"/>
      <c r="AOE82" s="25"/>
      <c r="AOF82" s="25"/>
      <c r="AOG82" s="25"/>
      <c r="AOH82" s="25"/>
      <c r="AOI82" s="25"/>
      <c r="AOJ82" s="25"/>
      <c r="AOK82" s="25"/>
      <c r="AOL82" s="25"/>
      <c r="AOM82" s="25"/>
      <c r="AON82" s="25"/>
      <c r="AOO82" s="25"/>
      <c r="AOP82" s="25"/>
      <c r="AOQ82" s="25"/>
      <c r="AOR82" s="25"/>
      <c r="AOS82" s="25"/>
      <c r="AOT82" s="25"/>
      <c r="AOU82" s="25"/>
      <c r="AOV82" s="25"/>
      <c r="AOW82" s="25"/>
      <c r="AOX82" s="25"/>
      <c r="AOY82" s="25"/>
      <c r="AOZ82" s="25"/>
      <c r="APA82" s="25"/>
      <c r="APB82" s="25"/>
      <c r="APC82" s="25"/>
      <c r="APD82" s="25"/>
      <c r="APE82" s="25"/>
      <c r="APF82" s="25"/>
      <c r="APG82" s="25"/>
      <c r="APH82" s="25"/>
      <c r="API82" s="25"/>
      <c r="APJ82" s="25"/>
      <c r="APK82" s="25"/>
      <c r="APL82" s="25"/>
      <c r="APM82" s="25"/>
      <c r="APN82" s="25"/>
      <c r="APO82" s="25"/>
      <c r="APP82" s="25"/>
      <c r="APQ82" s="25"/>
      <c r="APR82" s="25"/>
      <c r="APS82" s="25"/>
      <c r="APT82" s="25"/>
      <c r="APU82" s="25"/>
      <c r="APV82" s="25"/>
      <c r="APW82" s="25"/>
      <c r="APX82" s="25"/>
      <c r="APY82" s="25"/>
      <c r="APZ82" s="25"/>
      <c r="AQA82" s="25"/>
      <c r="AQB82" s="25"/>
      <c r="AQC82" s="25"/>
      <c r="AQD82" s="25"/>
      <c r="AQE82" s="25"/>
      <c r="AQF82" s="25"/>
      <c r="AQG82" s="25"/>
      <c r="AQH82" s="25"/>
      <c r="AQI82" s="25"/>
      <c r="AQJ82" s="25"/>
      <c r="AQK82" s="25"/>
      <c r="AQL82" s="25"/>
      <c r="AQM82" s="25"/>
      <c r="AQN82" s="25"/>
      <c r="AQO82" s="25"/>
      <c r="AQP82" s="25"/>
      <c r="AQQ82" s="25"/>
      <c r="AQR82" s="25"/>
      <c r="AQS82" s="25"/>
      <c r="AQT82" s="25"/>
      <c r="AQU82" s="25"/>
      <c r="AQV82" s="25"/>
      <c r="AQW82" s="25"/>
      <c r="AQX82" s="25"/>
      <c r="AQY82" s="25"/>
      <c r="AQZ82" s="25"/>
      <c r="ARA82" s="25"/>
      <c r="ARB82" s="25"/>
      <c r="ARC82" s="25"/>
      <c r="ARD82" s="25"/>
      <c r="ARE82" s="25"/>
      <c r="ARF82" s="25"/>
      <c r="ARG82" s="25"/>
      <c r="ARH82" s="25"/>
      <c r="ARI82" s="25"/>
      <c r="ARJ82" s="25"/>
      <c r="ARK82" s="25"/>
      <c r="ARL82" s="25"/>
      <c r="ARM82" s="25"/>
      <c r="ARN82" s="25"/>
      <c r="ARO82" s="25"/>
      <c r="ARP82" s="25"/>
      <c r="ARQ82" s="25"/>
      <c r="ARR82" s="25"/>
      <c r="ARS82" s="25"/>
      <c r="ART82" s="25"/>
      <c r="ARU82" s="25"/>
      <c r="ARV82" s="25"/>
      <c r="ARW82" s="25"/>
      <c r="ARX82" s="25"/>
    </row>
    <row r="83" spans="1:1168">
      <c r="A83" s="4"/>
      <c r="B83" s="11"/>
      <c r="C83" s="3">
        <v>16</v>
      </c>
      <c r="D83" s="35">
        <v>180</v>
      </c>
      <c r="E83" s="11" t="s">
        <v>151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  <c r="VC83" s="25"/>
      <c r="VD83" s="25"/>
      <c r="VE83" s="25"/>
      <c r="VF83" s="25"/>
      <c r="VG83" s="25"/>
      <c r="VH83" s="25"/>
      <c r="VI83" s="25"/>
      <c r="VJ83" s="25"/>
      <c r="VK83" s="25"/>
      <c r="VL83" s="25"/>
      <c r="VM83" s="25"/>
      <c r="VN83" s="25"/>
      <c r="VO83" s="25"/>
      <c r="VP83" s="25"/>
      <c r="VQ83" s="25"/>
      <c r="VR83" s="25"/>
      <c r="VS83" s="25"/>
      <c r="VT83" s="25"/>
      <c r="VU83" s="25"/>
      <c r="VV83" s="25"/>
      <c r="VW83" s="25"/>
      <c r="VX83" s="25"/>
      <c r="VY83" s="25"/>
      <c r="VZ83" s="25"/>
      <c r="WA83" s="25"/>
      <c r="WB83" s="25"/>
      <c r="WC83" s="25"/>
      <c r="WD83" s="25"/>
      <c r="WE83" s="25"/>
      <c r="WF83" s="25"/>
      <c r="WG83" s="25"/>
      <c r="WH83" s="25"/>
      <c r="WI83" s="25"/>
      <c r="WJ83" s="25"/>
      <c r="WK83" s="25"/>
      <c r="WL83" s="25"/>
      <c r="WM83" s="25"/>
      <c r="WN83" s="25"/>
      <c r="WO83" s="25"/>
      <c r="WP83" s="25"/>
      <c r="WQ83" s="25"/>
      <c r="WR83" s="25"/>
      <c r="WS83" s="25"/>
      <c r="WT83" s="25"/>
      <c r="WU83" s="25"/>
      <c r="WV83" s="25"/>
      <c r="WW83" s="25"/>
      <c r="WX83" s="25"/>
      <c r="WY83" s="25"/>
      <c r="WZ83" s="25"/>
      <c r="XA83" s="25"/>
      <c r="XB83" s="25"/>
      <c r="XC83" s="25"/>
      <c r="XD83" s="25"/>
      <c r="XE83" s="25"/>
      <c r="XF83" s="25"/>
      <c r="XG83" s="25"/>
      <c r="XH83" s="25"/>
      <c r="XI83" s="25"/>
      <c r="XJ83" s="25"/>
      <c r="XK83" s="25"/>
      <c r="XL83" s="25"/>
      <c r="XM83" s="25"/>
      <c r="XN83" s="25"/>
      <c r="XO83" s="25"/>
      <c r="XP83" s="25"/>
      <c r="XQ83" s="25"/>
      <c r="XR83" s="25"/>
      <c r="XS83" s="25"/>
      <c r="XT83" s="25"/>
      <c r="XU83" s="25"/>
      <c r="XV83" s="25"/>
      <c r="XW83" s="25"/>
      <c r="XX83" s="25"/>
      <c r="XY83" s="25"/>
      <c r="XZ83" s="25"/>
      <c r="YA83" s="25"/>
      <c r="YB83" s="25"/>
      <c r="YC83" s="25"/>
      <c r="YD83" s="25"/>
      <c r="YE83" s="25"/>
      <c r="YF83" s="25"/>
      <c r="YG83" s="25"/>
      <c r="YH83" s="25"/>
      <c r="YI83" s="25"/>
      <c r="YJ83" s="25"/>
      <c r="YK83" s="25"/>
      <c r="YL83" s="25"/>
      <c r="YM83" s="25"/>
      <c r="YN83" s="25"/>
      <c r="YO83" s="25"/>
      <c r="YP83" s="25"/>
      <c r="YQ83" s="25"/>
      <c r="YR83" s="25"/>
      <c r="YS83" s="25"/>
      <c r="YT83" s="25"/>
      <c r="YU83" s="25"/>
      <c r="YV83" s="25"/>
      <c r="YW83" s="25"/>
      <c r="YX83" s="25"/>
      <c r="YY83" s="25"/>
      <c r="YZ83" s="25"/>
      <c r="ZA83" s="25"/>
      <c r="ZB83" s="25"/>
      <c r="ZC83" s="25"/>
      <c r="ZD83" s="25"/>
      <c r="ZE83" s="25"/>
      <c r="ZF83" s="25"/>
      <c r="ZG83" s="25"/>
      <c r="ZH83" s="25"/>
      <c r="ZI83" s="25"/>
      <c r="ZJ83" s="25"/>
      <c r="ZK83" s="25"/>
      <c r="ZL83" s="25"/>
      <c r="ZM83" s="25"/>
      <c r="ZN83" s="25"/>
      <c r="ZO83" s="25"/>
      <c r="ZP83" s="25"/>
      <c r="ZQ83" s="25"/>
      <c r="ZR83" s="25"/>
      <c r="ZS83" s="25"/>
      <c r="ZT83" s="25"/>
      <c r="ZU83" s="25"/>
      <c r="ZV83" s="25"/>
      <c r="ZW83" s="25"/>
      <c r="ZX83" s="25"/>
      <c r="ZY83" s="25"/>
      <c r="ZZ83" s="25"/>
      <c r="AAA83" s="25"/>
      <c r="AAB83" s="25"/>
      <c r="AAC83" s="25"/>
      <c r="AAD83" s="25"/>
      <c r="AAE83" s="25"/>
      <c r="AAF83" s="25"/>
      <c r="AAG83" s="25"/>
      <c r="AAH83" s="25"/>
      <c r="AAI83" s="25"/>
      <c r="AAJ83" s="25"/>
      <c r="AAK83" s="25"/>
      <c r="AAL83" s="25"/>
      <c r="AAM83" s="25"/>
      <c r="AAN83" s="25"/>
      <c r="AAO83" s="25"/>
      <c r="AAP83" s="25"/>
      <c r="AAQ83" s="25"/>
      <c r="AAR83" s="25"/>
      <c r="AAS83" s="25"/>
      <c r="AAT83" s="25"/>
      <c r="AAU83" s="25"/>
      <c r="AAV83" s="25"/>
      <c r="AAW83" s="25"/>
      <c r="AAX83" s="25"/>
      <c r="AAY83" s="25"/>
      <c r="AAZ83" s="25"/>
      <c r="ABA83" s="25"/>
      <c r="ABB83" s="25"/>
      <c r="ABC83" s="25"/>
      <c r="ABD83" s="25"/>
      <c r="ABE83" s="25"/>
      <c r="ABF83" s="25"/>
      <c r="ABG83" s="25"/>
      <c r="ABH83" s="25"/>
      <c r="ABI83" s="25"/>
      <c r="ABJ83" s="25"/>
      <c r="ABK83" s="25"/>
      <c r="ABL83" s="25"/>
      <c r="ABM83" s="25"/>
      <c r="ABN83" s="25"/>
      <c r="ABO83" s="25"/>
      <c r="ABP83" s="25"/>
      <c r="ABQ83" s="25"/>
      <c r="ABR83" s="25"/>
      <c r="ABS83" s="25"/>
      <c r="ABT83" s="25"/>
      <c r="ABU83" s="25"/>
      <c r="ABV83" s="25"/>
      <c r="ABW83" s="25"/>
      <c r="ABX83" s="25"/>
      <c r="ABY83" s="25"/>
      <c r="ABZ83" s="25"/>
      <c r="ACA83" s="25"/>
      <c r="ACB83" s="25"/>
      <c r="ACC83" s="25"/>
      <c r="ACD83" s="25"/>
      <c r="ACE83" s="25"/>
      <c r="ACF83" s="25"/>
      <c r="ACG83" s="25"/>
      <c r="ACH83" s="25"/>
      <c r="ACI83" s="25"/>
      <c r="ACJ83" s="25"/>
      <c r="ACK83" s="25"/>
      <c r="ACL83" s="25"/>
      <c r="ACM83" s="25"/>
      <c r="ACN83" s="25"/>
      <c r="ACO83" s="25"/>
      <c r="ACP83" s="25"/>
      <c r="ACQ83" s="25"/>
      <c r="ACR83" s="25"/>
      <c r="ACS83" s="25"/>
      <c r="ACT83" s="25"/>
      <c r="ACU83" s="25"/>
      <c r="ACV83" s="25"/>
      <c r="ACW83" s="25"/>
      <c r="ACX83" s="25"/>
      <c r="ACY83" s="25"/>
      <c r="ACZ83" s="25"/>
      <c r="ADA83" s="25"/>
      <c r="ADB83" s="25"/>
      <c r="ADC83" s="25"/>
      <c r="ADD83" s="25"/>
      <c r="ADE83" s="25"/>
      <c r="ADF83" s="25"/>
      <c r="ADG83" s="25"/>
      <c r="ADH83" s="25"/>
      <c r="ADI83" s="25"/>
      <c r="ADJ83" s="25"/>
      <c r="ADK83" s="25"/>
      <c r="ADL83" s="25"/>
      <c r="ADM83" s="25"/>
      <c r="ADN83" s="25"/>
      <c r="ADO83" s="25"/>
      <c r="ADP83" s="25"/>
      <c r="ADQ83" s="25"/>
      <c r="ADR83" s="25"/>
      <c r="ADS83" s="25"/>
      <c r="ADT83" s="25"/>
      <c r="ADU83" s="25"/>
      <c r="ADV83" s="25"/>
      <c r="ADW83" s="25"/>
      <c r="ADX83" s="25"/>
      <c r="ADY83" s="25"/>
      <c r="ADZ83" s="25"/>
      <c r="AEA83" s="25"/>
      <c r="AEB83" s="25"/>
      <c r="AEC83" s="25"/>
      <c r="AED83" s="25"/>
      <c r="AEE83" s="25"/>
      <c r="AEF83" s="25"/>
      <c r="AEG83" s="25"/>
      <c r="AEH83" s="25"/>
      <c r="AEI83" s="25"/>
      <c r="AEJ83" s="25"/>
      <c r="AEK83" s="25"/>
      <c r="AEL83" s="25"/>
      <c r="AEM83" s="25"/>
      <c r="AEN83" s="25"/>
      <c r="AEO83" s="25"/>
      <c r="AEP83" s="25"/>
      <c r="AEQ83" s="25"/>
      <c r="AER83" s="25"/>
      <c r="AES83" s="25"/>
      <c r="AET83" s="25"/>
      <c r="AEU83" s="25"/>
      <c r="AEV83" s="25"/>
      <c r="AEW83" s="25"/>
      <c r="AEX83" s="25"/>
      <c r="AEY83" s="25"/>
      <c r="AEZ83" s="25"/>
      <c r="AFA83" s="25"/>
      <c r="AFB83" s="25"/>
      <c r="AFC83" s="25"/>
      <c r="AFD83" s="25"/>
      <c r="AFE83" s="25"/>
      <c r="AFF83" s="25"/>
      <c r="AFG83" s="25"/>
      <c r="AFH83" s="25"/>
      <c r="AFI83" s="25"/>
      <c r="AFJ83" s="25"/>
      <c r="AFK83" s="25"/>
      <c r="AFL83" s="25"/>
      <c r="AFM83" s="25"/>
      <c r="AFN83" s="25"/>
      <c r="AFO83" s="25"/>
      <c r="AFP83" s="25"/>
      <c r="AFQ83" s="25"/>
      <c r="AFR83" s="25"/>
      <c r="AFS83" s="25"/>
      <c r="AFT83" s="25"/>
      <c r="AFU83" s="25"/>
      <c r="AFV83" s="25"/>
      <c r="AFW83" s="25"/>
      <c r="AFX83" s="25"/>
      <c r="AFY83" s="25"/>
      <c r="AFZ83" s="25"/>
      <c r="AGA83" s="25"/>
      <c r="AGB83" s="25"/>
      <c r="AGC83" s="25"/>
      <c r="AGD83" s="25"/>
      <c r="AGE83" s="25"/>
      <c r="AGF83" s="25"/>
      <c r="AGG83" s="25"/>
      <c r="AGH83" s="25"/>
      <c r="AGI83" s="25"/>
      <c r="AGJ83" s="25"/>
      <c r="AGK83" s="25"/>
      <c r="AGL83" s="25"/>
      <c r="AGM83" s="25"/>
      <c r="AGN83" s="25"/>
      <c r="AGO83" s="25"/>
      <c r="AGP83" s="25"/>
      <c r="AGQ83" s="25"/>
      <c r="AGR83" s="25"/>
      <c r="AGS83" s="25"/>
      <c r="AGT83" s="25"/>
      <c r="AGU83" s="25"/>
      <c r="AGV83" s="25"/>
      <c r="AGW83" s="25"/>
      <c r="AGX83" s="25"/>
      <c r="AGY83" s="25"/>
      <c r="AGZ83" s="25"/>
      <c r="AHA83" s="25"/>
      <c r="AHB83" s="25"/>
      <c r="AHC83" s="25"/>
      <c r="AHD83" s="25"/>
      <c r="AHE83" s="25"/>
      <c r="AHF83" s="25"/>
      <c r="AHG83" s="25"/>
      <c r="AHH83" s="25"/>
      <c r="AHI83" s="25"/>
      <c r="AHJ83" s="25"/>
      <c r="AHK83" s="25"/>
      <c r="AHL83" s="25"/>
      <c r="AHM83" s="25"/>
      <c r="AHN83" s="25"/>
      <c r="AHO83" s="25"/>
      <c r="AHP83" s="25"/>
      <c r="AHQ83" s="25"/>
      <c r="AHR83" s="25"/>
      <c r="AHS83" s="25"/>
      <c r="AHT83" s="25"/>
      <c r="AHU83" s="25"/>
      <c r="AHV83" s="25"/>
      <c r="AHW83" s="25"/>
      <c r="AHX83" s="25"/>
      <c r="AHY83" s="25"/>
      <c r="AHZ83" s="25"/>
      <c r="AIA83" s="25"/>
      <c r="AIB83" s="25"/>
      <c r="AIC83" s="25"/>
      <c r="AID83" s="25"/>
      <c r="AIE83" s="25"/>
      <c r="AIF83" s="25"/>
      <c r="AIG83" s="25"/>
      <c r="AIH83" s="25"/>
      <c r="AII83" s="25"/>
      <c r="AIJ83" s="25"/>
      <c r="AIK83" s="25"/>
      <c r="AIL83" s="25"/>
      <c r="AIM83" s="25"/>
      <c r="AIN83" s="25"/>
      <c r="AIO83" s="25"/>
      <c r="AIP83" s="25"/>
      <c r="AIQ83" s="25"/>
      <c r="AIR83" s="25"/>
      <c r="AIS83" s="25"/>
      <c r="AIT83" s="25"/>
      <c r="AIU83" s="25"/>
      <c r="AIV83" s="25"/>
      <c r="AIW83" s="25"/>
      <c r="AIX83" s="25"/>
      <c r="AIY83" s="25"/>
      <c r="AIZ83" s="25"/>
      <c r="AJA83" s="25"/>
      <c r="AJB83" s="25"/>
      <c r="AJC83" s="25"/>
      <c r="AJD83" s="25"/>
      <c r="AJE83" s="25"/>
      <c r="AJF83" s="25"/>
      <c r="AJG83" s="25"/>
      <c r="AJH83" s="25"/>
      <c r="AJI83" s="25"/>
      <c r="AJJ83" s="25"/>
      <c r="AJK83" s="25"/>
      <c r="AJL83" s="25"/>
      <c r="AJM83" s="25"/>
      <c r="AJN83" s="25"/>
      <c r="AJO83" s="25"/>
      <c r="AJP83" s="25"/>
      <c r="AJQ83" s="25"/>
      <c r="AJR83" s="25"/>
      <c r="AJS83" s="25"/>
      <c r="AJT83" s="25"/>
      <c r="AJU83" s="25"/>
      <c r="AJV83" s="25"/>
      <c r="AJW83" s="25"/>
      <c r="AJX83" s="25"/>
      <c r="AJY83" s="25"/>
      <c r="AJZ83" s="25"/>
      <c r="AKA83" s="25"/>
      <c r="AKB83" s="25"/>
      <c r="AKC83" s="25"/>
      <c r="AKD83" s="25"/>
      <c r="AKE83" s="25"/>
      <c r="AKF83" s="25"/>
      <c r="AKG83" s="25"/>
      <c r="AKH83" s="25"/>
      <c r="AKI83" s="25"/>
      <c r="AKJ83" s="25"/>
      <c r="AKK83" s="25"/>
      <c r="AKL83" s="25"/>
      <c r="AKM83" s="25"/>
      <c r="AKN83" s="25"/>
      <c r="AKO83" s="25"/>
      <c r="AKP83" s="25"/>
      <c r="AKQ83" s="25"/>
      <c r="AKR83" s="25"/>
      <c r="AKS83" s="25"/>
      <c r="AKT83" s="25"/>
      <c r="AKU83" s="25"/>
      <c r="AKV83" s="25"/>
      <c r="AKW83" s="25"/>
      <c r="AKX83" s="25"/>
      <c r="AKY83" s="25"/>
      <c r="AKZ83" s="25"/>
      <c r="ALA83" s="25"/>
      <c r="ALB83" s="25"/>
      <c r="ALC83" s="25"/>
      <c r="ALD83" s="25"/>
      <c r="ALE83" s="25"/>
      <c r="ALF83" s="25"/>
      <c r="ALG83" s="25"/>
      <c r="ALH83" s="25"/>
      <c r="ALI83" s="25"/>
      <c r="ALJ83" s="25"/>
      <c r="ALK83" s="25"/>
      <c r="ALL83" s="25"/>
      <c r="ALM83" s="25"/>
      <c r="ALN83" s="25"/>
      <c r="ALO83" s="25"/>
      <c r="ALP83" s="25"/>
      <c r="ALQ83" s="25"/>
      <c r="ALR83" s="25"/>
      <c r="ALS83" s="25"/>
      <c r="ALT83" s="25"/>
      <c r="ALU83" s="25"/>
      <c r="ALV83" s="25"/>
      <c r="ALW83" s="25"/>
      <c r="ALX83" s="25"/>
      <c r="ALY83" s="25"/>
      <c r="ALZ83" s="25"/>
      <c r="AMA83" s="25"/>
      <c r="AMB83" s="25"/>
      <c r="AMC83" s="25"/>
      <c r="AMD83" s="25"/>
      <c r="AME83" s="25"/>
      <c r="AMF83" s="25"/>
      <c r="AMG83" s="25"/>
      <c r="AMH83" s="25"/>
      <c r="AMI83" s="25"/>
      <c r="AMJ83" s="25"/>
      <c r="AMK83" s="25"/>
      <c r="AML83" s="25"/>
      <c r="AMM83" s="25"/>
      <c r="AMN83" s="25"/>
      <c r="AMO83" s="25"/>
      <c r="AMP83" s="25"/>
      <c r="AMQ83" s="25"/>
      <c r="AMR83" s="25"/>
      <c r="AMS83" s="25"/>
      <c r="AMT83" s="25"/>
      <c r="AMU83" s="25"/>
      <c r="AMV83" s="25"/>
      <c r="AMW83" s="25"/>
      <c r="AMX83" s="25"/>
      <c r="AMY83" s="25"/>
      <c r="AMZ83" s="25"/>
      <c r="ANA83" s="25"/>
      <c r="ANB83" s="25"/>
      <c r="ANC83" s="25"/>
      <c r="AND83" s="25"/>
      <c r="ANE83" s="25"/>
      <c r="ANF83" s="25"/>
      <c r="ANG83" s="25"/>
      <c r="ANH83" s="25"/>
      <c r="ANI83" s="25"/>
      <c r="ANJ83" s="25"/>
      <c r="ANK83" s="25"/>
      <c r="ANL83" s="25"/>
      <c r="ANM83" s="25"/>
      <c r="ANN83" s="25"/>
      <c r="ANO83" s="25"/>
      <c r="ANP83" s="25"/>
      <c r="ANQ83" s="25"/>
      <c r="ANR83" s="25"/>
      <c r="ANS83" s="25"/>
      <c r="ANT83" s="25"/>
      <c r="ANU83" s="25"/>
      <c r="ANV83" s="25"/>
      <c r="ANW83" s="25"/>
      <c r="ANX83" s="25"/>
      <c r="ANY83" s="25"/>
      <c r="ANZ83" s="25"/>
      <c r="AOA83" s="25"/>
      <c r="AOB83" s="25"/>
      <c r="AOC83" s="25"/>
      <c r="AOD83" s="25"/>
      <c r="AOE83" s="25"/>
      <c r="AOF83" s="25"/>
      <c r="AOG83" s="25"/>
      <c r="AOH83" s="25"/>
      <c r="AOI83" s="25"/>
      <c r="AOJ83" s="25"/>
      <c r="AOK83" s="25"/>
      <c r="AOL83" s="25"/>
      <c r="AOM83" s="25"/>
      <c r="AON83" s="25"/>
      <c r="AOO83" s="25"/>
      <c r="AOP83" s="25"/>
      <c r="AOQ83" s="25"/>
      <c r="AOR83" s="25"/>
      <c r="AOS83" s="25"/>
      <c r="AOT83" s="25"/>
      <c r="AOU83" s="25"/>
      <c r="AOV83" s="25"/>
      <c r="AOW83" s="25"/>
      <c r="AOX83" s="25"/>
      <c r="AOY83" s="25"/>
      <c r="AOZ83" s="25"/>
      <c r="APA83" s="25"/>
      <c r="APB83" s="25"/>
      <c r="APC83" s="25"/>
      <c r="APD83" s="25"/>
      <c r="APE83" s="25"/>
      <c r="APF83" s="25"/>
      <c r="APG83" s="25"/>
      <c r="APH83" s="25"/>
      <c r="API83" s="25"/>
      <c r="APJ83" s="25"/>
      <c r="APK83" s="25"/>
      <c r="APL83" s="25"/>
      <c r="APM83" s="25"/>
      <c r="APN83" s="25"/>
      <c r="APO83" s="25"/>
      <c r="APP83" s="25"/>
      <c r="APQ83" s="25"/>
      <c r="APR83" s="25"/>
      <c r="APS83" s="25"/>
      <c r="APT83" s="25"/>
      <c r="APU83" s="25"/>
      <c r="APV83" s="25"/>
      <c r="APW83" s="25"/>
      <c r="APX83" s="25"/>
      <c r="APY83" s="25"/>
      <c r="APZ83" s="25"/>
      <c r="AQA83" s="25"/>
      <c r="AQB83" s="25"/>
      <c r="AQC83" s="25"/>
      <c r="AQD83" s="25"/>
      <c r="AQE83" s="25"/>
      <c r="AQF83" s="25"/>
      <c r="AQG83" s="25"/>
      <c r="AQH83" s="25"/>
      <c r="AQI83" s="25"/>
      <c r="AQJ83" s="25"/>
      <c r="AQK83" s="25"/>
      <c r="AQL83" s="25"/>
      <c r="AQM83" s="25"/>
      <c r="AQN83" s="25"/>
      <c r="AQO83" s="25"/>
      <c r="AQP83" s="25"/>
      <c r="AQQ83" s="25"/>
      <c r="AQR83" s="25"/>
      <c r="AQS83" s="25"/>
      <c r="AQT83" s="25"/>
      <c r="AQU83" s="25"/>
      <c r="AQV83" s="25"/>
      <c r="AQW83" s="25"/>
      <c r="AQX83" s="25"/>
      <c r="AQY83" s="25"/>
      <c r="AQZ83" s="25"/>
      <c r="ARA83" s="25"/>
      <c r="ARB83" s="25"/>
      <c r="ARC83" s="25"/>
      <c r="ARD83" s="25"/>
      <c r="ARE83" s="25"/>
      <c r="ARF83" s="25"/>
      <c r="ARG83" s="25"/>
      <c r="ARH83" s="25"/>
      <c r="ARI83" s="25"/>
      <c r="ARJ83" s="25"/>
      <c r="ARK83" s="25"/>
      <c r="ARL83" s="25"/>
      <c r="ARM83" s="25"/>
      <c r="ARN83" s="25"/>
      <c r="ARO83" s="25"/>
      <c r="ARP83" s="25"/>
      <c r="ARQ83" s="25"/>
      <c r="ARR83" s="25"/>
      <c r="ARS83" s="25"/>
      <c r="ART83" s="25"/>
      <c r="ARU83" s="25"/>
      <c r="ARV83" s="25"/>
      <c r="ARW83" s="25"/>
      <c r="ARX83" s="25"/>
    </row>
    <row r="84" spans="1:1168">
      <c r="A84" s="4"/>
      <c r="B84" s="11"/>
      <c r="C84" s="3">
        <v>16</v>
      </c>
      <c r="D84" s="35">
        <v>760</v>
      </c>
      <c r="E84" s="11" t="s">
        <v>152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  <c r="TS84" s="25"/>
      <c r="TT84" s="25"/>
      <c r="TU84" s="25"/>
      <c r="TV84" s="25"/>
      <c r="TW84" s="25"/>
      <c r="TX84" s="25"/>
      <c r="TY84" s="25"/>
      <c r="TZ84" s="25"/>
      <c r="UA84" s="25"/>
      <c r="UB84" s="25"/>
      <c r="UC84" s="25"/>
      <c r="UD84" s="25"/>
      <c r="UE84" s="25"/>
      <c r="UF84" s="25"/>
      <c r="UG84" s="25"/>
      <c r="UH84" s="25"/>
      <c r="UI84" s="25"/>
      <c r="UJ84" s="25"/>
      <c r="UK84" s="25"/>
      <c r="UL84" s="25"/>
      <c r="UM84" s="25"/>
      <c r="UN84" s="25"/>
      <c r="UO84" s="25"/>
      <c r="UP84" s="25"/>
      <c r="UQ84" s="25"/>
      <c r="UR84" s="25"/>
      <c r="US84" s="25"/>
      <c r="UT84" s="25"/>
      <c r="UU84" s="25"/>
      <c r="UV84" s="25"/>
      <c r="UW84" s="25"/>
      <c r="UX84" s="25"/>
      <c r="UY84" s="25"/>
      <c r="UZ84" s="25"/>
      <c r="VA84" s="25"/>
      <c r="VB84" s="25"/>
      <c r="VC84" s="25"/>
      <c r="VD84" s="25"/>
      <c r="VE84" s="25"/>
      <c r="VF84" s="25"/>
      <c r="VG84" s="25"/>
      <c r="VH84" s="25"/>
      <c r="VI84" s="25"/>
      <c r="VJ84" s="25"/>
      <c r="VK84" s="25"/>
      <c r="VL84" s="25"/>
      <c r="VM84" s="25"/>
      <c r="VN84" s="25"/>
      <c r="VO84" s="25"/>
      <c r="VP84" s="25"/>
      <c r="VQ84" s="25"/>
      <c r="VR84" s="25"/>
      <c r="VS84" s="25"/>
      <c r="VT84" s="25"/>
      <c r="VU84" s="25"/>
      <c r="VV84" s="25"/>
      <c r="VW84" s="25"/>
      <c r="VX84" s="25"/>
      <c r="VY84" s="25"/>
      <c r="VZ84" s="25"/>
      <c r="WA84" s="25"/>
      <c r="WB84" s="25"/>
      <c r="WC84" s="25"/>
      <c r="WD84" s="25"/>
      <c r="WE84" s="25"/>
      <c r="WF84" s="25"/>
      <c r="WG84" s="25"/>
      <c r="WH84" s="25"/>
      <c r="WI84" s="25"/>
      <c r="WJ84" s="25"/>
      <c r="WK84" s="25"/>
      <c r="WL84" s="25"/>
      <c r="WM84" s="25"/>
      <c r="WN84" s="25"/>
      <c r="WO84" s="25"/>
      <c r="WP84" s="25"/>
      <c r="WQ84" s="25"/>
      <c r="WR84" s="25"/>
      <c r="WS84" s="25"/>
      <c r="WT84" s="25"/>
      <c r="WU84" s="25"/>
      <c r="WV84" s="25"/>
      <c r="WW84" s="25"/>
      <c r="WX84" s="25"/>
      <c r="WY84" s="25"/>
      <c r="WZ84" s="25"/>
      <c r="XA84" s="25"/>
      <c r="XB84" s="25"/>
      <c r="XC84" s="25"/>
      <c r="XD84" s="25"/>
      <c r="XE84" s="25"/>
      <c r="XF84" s="25"/>
      <c r="XG84" s="25"/>
      <c r="XH84" s="25"/>
      <c r="XI84" s="25"/>
      <c r="XJ84" s="25"/>
      <c r="XK84" s="25"/>
      <c r="XL84" s="25"/>
      <c r="XM84" s="25"/>
      <c r="XN84" s="25"/>
      <c r="XO84" s="25"/>
      <c r="XP84" s="25"/>
      <c r="XQ84" s="25"/>
      <c r="XR84" s="25"/>
      <c r="XS84" s="25"/>
      <c r="XT84" s="25"/>
      <c r="XU84" s="25"/>
      <c r="XV84" s="25"/>
      <c r="XW84" s="25"/>
      <c r="XX84" s="25"/>
      <c r="XY84" s="25"/>
      <c r="XZ84" s="25"/>
      <c r="YA84" s="25"/>
      <c r="YB84" s="25"/>
      <c r="YC84" s="25"/>
      <c r="YD84" s="25"/>
      <c r="YE84" s="25"/>
      <c r="YF84" s="25"/>
      <c r="YG84" s="25"/>
      <c r="YH84" s="25"/>
      <c r="YI84" s="25"/>
      <c r="YJ84" s="25"/>
      <c r="YK84" s="25"/>
      <c r="YL84" s="25"/>
      <c r="YM84" s="25"/>
      <c r="YN84" s="25"/>
      <c r="YO84" s="25"/>
      <c r="YP84" s="25"/>
      <c r="YQ84" s="25"/>
      <c r="YR84" s="25"/>
      <c r="YS84" s="25"/>
      <c r="YT84" s="25"/>
      <c r="YU84" s="25"/>
      <c r="YV84" s="25"/>
      <c r="YW84" s="25"/>
      <c r="YX84" s="25"/>
      <c r="YY84" s="25"/>
      <c r="YZ84" s="25"/>
      <c r="ZA84" s="25"/>
      <c r="ZB84" s="25"/>
      <c r="ZC84" s="25"/>
      <c r="ZD84" s="25"/>
      <c r="ZE84" s="25"/>
      <c r="ZF84" s="25"/>
      <c r="ZG84" s="25"/>
      <c r="ZH84" s="25"/>
      <c r="ZI84" s="25"/>
      <c r="ZJ84" s="25"/>
      <c r="ZK84" s="25"/>
      <c r="ZL84" s="25"/>
      <c r="ZM84" s="25"/>
      <c r="ZN84" s="25"/>
      <c r="ZO84" s="25"/>
      <c r="ZP84" s="25"/>
      <c r="ZQ84" s="25"/>
      <c r="ZR84" s="25"/>
      <c r="ZS84" s="25"/>
      <c r="ZT84" s="25"/>
      <c r="ZU84" s="25"/>
      <c r="ZV84" s="25"/>
      <c r="ZW84" s="25"/>
      <c r="ZX84" s="25"/>
      <c r="ZY84" s="25"/>
      <c r="ZZ84" s="25"/>
      <c r="AAA84" s="25"/>
      <c r="AAB84" s="25"/>
      <c r="AAC84" s="25"/>
      <c r="AAD84" s="25"/>
      <c r="AAE84" s="25"/>
      <c r="AAF84" s="25"/>
      <c r="AAG84" s="25"/>
      <c r="AAH84" s="25"/>
      <c r="AAI84" s="25"/>
      <c r="AAJ84" s="25"/>
      <c r="AAK84" s="25"/>
      <c r="AAL84" s="25"/>
      <c r="AAM84" s="25"/>
      <c r="AAN84" s="25"/>
      <c r="AAO84" s="25"/>
      <c r="AAP84" s="25"/>
      <c r="AAQ84" s="25"/>
      <c r="AAR84" s="25"/>
      <c r="AAS84" s="25"/>
      <c r="AAT84" s="25"/>
      <c r="AAU84" s="25"/>
      <c r="AAV84" s="25"/>
      <c r="AAW84" s="25"/>
      <c r="AAX84" s="25"/>
      <c r="AAY84" s="25"/>
      <c r="AAZ84" s="25"/>
      <c r="ABA84" s="25"/>
      <c r="ABB84" s="25"/>
      <c r="ABC84" s="25"/>
      <c r="ABD84" s="25"/>
      <c r="ABE84" s="25"/>
      <c r="ABF84" s="25"/>
      <c r="ABG84" s="25"/>
      <c r="ABH84" s="25"/>
      <c r="ABI84" s="25"/>
      <c r="ABJ84" s="25"/>
      <c r="ABK84" s="25"/>
      <c r="ABL84" s="25"/>
      <c r="ABM84" s="25"/>
      <c r="ABN84" s="25"/>
      <c r="ABO84" s="25"/>
      <c r="ABP84" s="25"/>
      <c r="ABQ84" s="25"/>
      <c r="ABR84" s="25"/>
      <c r="ABS84" s="25"/>
      <c r="ABT84" s="25"/>
      <c r="ABU84" s="25"/>
      <c r="ABV84" s="25"/>
      <c r="ABW84" s="25"/>
      <c r="ABX84" s="25"/>
      <c r="ABY84" s="25"/>
      <c r="ABZ84" s="25"/>
      <c r="ACA84" s="25"/>
      <c r="ACB84" s="25"/>
      <c r="ACC84" s="25"/>
      <c r="ACD84" s="25"/>
      <c r="ACE84" s="25"/>
      <c r="ACF84" s="25"/>
      <c r="ACG84" s="25"/>
      <c r="ACH84" s="25"/>
      <c r="ACI84" s="25"/>
      <c r="ACJ84" s="25"/>
      <c r="ACK84" s="25"/>
      <c r="ACL84" s="25"/>
      <c r="ACM84" s="25"/>
      <c r="ACN84" s="25"/>
      <c r="ACO84" s="25"/>
      <c r="ACP84" s="25"/>
      <c r="ACQ84" s="25"/>
      <c r="ACR84" s="25"/>
      <c r="ACS84" s="25"/>
      <c r="ACT84" s="25"/>
      <c r="ACU84" s="25"/>
      <c r="ACV84" s="25"/>
      <c r="ACW84" s="25"/>
      <c r="ACX84" s="25"/>
      <c r="ACY84" s="25"/>
      <c r="ACZ84" s="25"/>
      <c r="ADA84" s="25"/>
      <c r="ADB84" s="25"/>
      <c r="ADC84" s="25"/>
      <c r="ADD84" s="25"/>
      <c r="ADE84" s="25"/>
      <c r="ADF84" s="25"/>
      <c r="ADG84" s="25"/>
      <c r="ADH84" s="25"/>
      <c r="ADI84" s="25"/>
      <c r="ADJ84" s="25"/>
      <c r="ADK84" s="25"/>
      <c r="ADL84" s="25"/>
      <c r="ADM84" s="25"/>
      <c r="ADN84" s="25"/>
      <c r="ADO84" s="25"/>
      <c r="ADP84" s="25"/>
      <c r="ADQ84" s="25"/>
      <c r="ADR84" s="25"/>
      <c r="ADS84" s="25"/>
      <c r="ADT84" s="25"/>
      <c r="ADU84" s="25"/>
      <c r="ADV84" s="25"/>
      <c r="ADW84" s="25"/>
      <c r="ADX84" s="25"/>
      <c r="ADY84" s="25"/>
      <c r="ADZ84" s="25"/>
      <c r="AEA84" s="25"/>
      <c r="AEB84" s="25"/>
      <c r="AEC84" s="25"/>
      <c r="AED84" s="25"/>
      <c r="AEE84" s="25"/>
      <c r="AEF84" s="25"/>
      <c r="AEG84" s="25"/>
      <c r="AEH84" s="25"/>
      <c r="AEI84" s="25"/>
      <c r="AEJ84" s="25"/>
      <c r="AEK84" s="25"/>
      <c r="AEL84" s="25"/>
      <c r="AEM84" s="25"/>
      <c r="AEN84" s="25"/>
      <c r="AEO84" s="25"/>
      <c r="AEP84" s="25"/>
      <c r="AEQ84" s="25"/>
      <c r="AER84" s="25"/>
      <c r="AES84" s="25"/>
      <c r="AET84" s="25"/>
      <c r="AEU84" s="25"/>
      <c r="AEV84" s="25"/>
      <c r="AEW84" s="25"/>
      <c r="AEX84" s="25"/>
      <c r="AEY84" s="25"/>
      <c r="AEZ84" s="25"/>
      <c r="AFA84" s="25"/>
      <c r="AFB84" s="25"/>
      <c r="AFC84" s="25"/>
      <c r="AFD84" s="25"/>
      <c r="AFE84" s="25"/>
      <c r="AFF84" s="25"/>
      <c r="AFG84" s="25"/>
      <c r="AFH84" s="25"/>
      <c r="AFI84" s="25"/>
      <c r="AFJ84" s="25"/>
      <c r="AFK84" s="25"/>
      <c r="AFL84" s="25"/>
      <c r="AFM84" s="25"/>
      <c r="AFN84" s="25"/>
      <c r="AFO84" s="25"/>
      <c r="AFP84" s="25"/>
      <c r="AFQ84" s="25"/>
      <c r="AFR84" s="25"/>
      <c r="AFS84" s="25"/>
      <c r="AFT84" s="25"/>
      <c r="AFU84" s="25"/>
      <c r="AFV84" s="25"/>
      <c r="AFW84" s="25"/>
      <c r="AFX84" s="25"/>
      <c r="AFY84" s="25"/>
      <c r="AFZ84" s="25"/>
      <c r="AGA84" s="25"/>
      <c r="AGB84" s="25"/>
      <c r="AGC84" s="25"/>
      <c r="AGD84" s="25"/>
      <c r="AGE84" s="25"/>
      <c r="AGF84" s="25"/>
      <c r="AGG84" s="25"/>
      <c r="AGH84" s="25"/>
      <c r="AGI84" s="25"/>
      <c r="AGJ84" s="25"/>
      <c r="AGK84" s="25"/>
      <c r="AGL84" s="25"/>
      <c r="AGM84" s="25"/>
      <c r="AGN84" s="25"/>
      <c r="AGO84" s="25"/>
      <c r="AGP84" s="25"/>
      <c r="AGQ84" s="25"/>
      <c r="AGR84" s="25"/>
      <c r="AGS84" s="25"/>
      <c r="AGT84" s="25"/>
      <c r="AGU84" s="25"/>
      <c r="AGV84" s="25"/>
      <c r="AGW84" s="25"/>
      <c r="AGX84" s="25"/>
      <c r="AGY84" s="25"/>
      <c r="AGZ84" s="25"/>
      <c r="AHA84" s="25"/>
      <c r="AHB84" s="25"/>
      <c r="AHC84" s="25"/>
      <c r="AHD84" s="25"/>
      <c r="AHE84" s="25"/>
      <c r="AHF84" s="25"/>
      <c r="AHG84" s="25"/>
      <c r="AHH84" s="25"/>
      <c r="AHI84" s="25"/>
      <c r="AHJ84" s="25"/>
      <c r="AHK84" s="25"/>
      <c r="AHL84" s="25"/>
      <c r="AHM84" s="25"/>
      <c r="AHN84" s="25"/>
      <c r="AHO84" s="25"/>
      <c r="AHP84" s="25"/>
      <c r="AHQ84" s="25"/>
      <c r="AHR84" s="25"/>
      <c r="AHS84" s="25"/>
      <c r="AHT84" s="25"/>
      <c r="AHU84" s="25"/>
      <c r="AHV84" s="25"/>
      <c r="AHW84" s="25"/>
      <c r="AHX84" s="25"/>
      <c r="AHY84" s="25"/>
      <c r="AHZ84" s="25"/>
      <c r="AIA84" s="25"/>
      <c r="AIB84" s="25"/>
      <c r="AIC84" s="25"/>
      <c r="AID84" s="25"/>
      <c r="AIE84" s="25"/>
      <c r="AIF84" s="25"/>
      <c r="AIG84" s="25"/>
      <c r="AIH84" s="25"/>
      <c r="AII84" s="25"/>
      <c r="AIJ84" s="25"/>
      <c r="AIK84" s="25"/>
      <c r="AIL84" s="25"/>
      <c r="AIM84" s="25"/>
      <c r="AIN84" s="25"/>
      <c r="AIO84" s="25"/>
      <c r="AIP84" s="25"/>
      <c r="AIQ84" s="25"/>
      <c r="AIR84" s="25"/>
      <c r="AIS84" s="25"/>
      <c r="AIT84" s="25"/>
      <c r="AIU84" s="25"/>
      <c r="AIV84" s="25"/>
      <c r="AIW84" s="25"/>
      <c r="AIX84" s="25"/>
      <c r="AIY84" s="25"/>
      <c r="AIZ84" s="25"/>
      <c r="AJA84" s="25"/>
      <c r="AJB84" s="25"/>
      <c r="AJC84" s="25"/>
      <c r="AJD84" s="25"/>
      <c r="AJE84" s="25"/>
      <c r="AJF84" s="25"/>
      <c r="AJG84" s="25"/>
      <c r="AJH84" s="25"/>
      <c r="AJI84" s="25"/>
      <c r="AJJ84" s="25"/>
      <c r="AJK84" s="25"/>
      <c r="AJL84" s="25"/>
      <c r="AJM84" s="25"/>
      <c r="AJN84" s="25"/>
      <c r="AJO84" s="25"/>
      <c r="AJP84" s="25"/>
      <c r="AJQ84" s="25"/>
      <c r="AJR84" s="25"/>
      <c r="AJS84" s="25"/>
      <c r="AJT84" s="25"/>
      <c r="AJU84" s="25"/>
      <c r="AJV84" s="25"/>
      <c r="AJW84" s="25"/>
      <c r="AJX84" s="25"/>
      <c r="AJY84" s="25"/>
      <c r="AJZ84" s="25"/>
      <c r="AKA84" s="25"/>
      <c r="AKB84" s="25"/>
      <c r="AKC84" s="25"/>
      <c r="AKD84" s="25"/>
      <c r="AKE84" s="25"/>
      <c r="AKF84" s="25"/>
      <c r="AKG84" s="25"/>
      <c r="AKH84" s="25"/>
      <c r="AKI84" s="25"/>
      <c r="AKJ84" s="25"/>
      <c r="AKK84" s="25"/>
      <c r="AKL84" s="25"/>
      <c r="AKM84" s="25"/>
      <c r="AKN84" s="25"/>
      <c r="AKO84" s="25"/>
      <c r="AKP84" s="25"/>
      <c r="AKQ84" s="25"/>
      <c r="AKR84" s="25"/>
      <c r="AKS84" s="25"/>
      <c r="AKT84" s="25"/>
      <c r="AKU84" s="25"/>
      <c r="AKV84" s="25"/>
      <c r="AKW84" s="25"/>
      <c r="AKX84" s="25"/>
      <c r="AKY84" s="25"/>
      <c r="AKZ84" s="25"/>
      <c r="ALA84" s="25"/>
      <c r="ALB84" s="25"/>
      <c r="ALC84" s="25"/>
      <c r="ALD84" s="25"/>
      <c r="ALE84" s="25"/>
      <c r="ALF84" s="25"/>
      <c r="ALG84" s="25"/>
      <c r="ALH84" s="25"/>
      <c r="ALI84" s="25"/>
      <c r="ALJ84" s="25"/>
      <c r="ALK84" s="25"/>
      <c r="ALL84" s="25"/>
      <c r="ALM84" s="25"/>
      <c r="ALN84" s="25"/>
      <c r="ALO84" s="25"/>
      <c r="ALP84" s="25"/>
      <c r="ALQ84" s="25"/>
      <c r="ALR84" s="25"/>
      <c r="ALS84" s="25"/>
      <c r="ALT84" s="25"/>
      <c r="ALU84" s="25"/>
      <c r="ALV84" s="25"/>
      <c r="ALW84" s="25"/>
      <c r="ALX84" s="25"/>
      <c r="ALY84" s="25"/>
      <c r="ALZ84" s="25"/>
      <c r="AMA84" s="25"/>
      <c r="AMB84" s="25"/>
      <c r="AMC84" s="25"/>
      <c r="AMD84" s="25"/>
      <c r="AME84" s="25"/>
      <c r="AMF84" s="25"/>
      <c r="AMG84" s="25"/>
      <c r="AMH84" s="25"/>
      <c r="AMI84" s="25"/>
      <c r="AMJ84" s="25"/>
      <c r="AMK84" s="25"/>
      <c r="AML84" s="25"/>
      <c r="AMM84" s="25"/>
      <c r="AMN84" s="25"/>
      <c r="AMO84" s="25"/>
      <c r="AMP84" s="25"/>
      <c r="AMQ84" s="25"/>
      <c r="AMR84" s="25"/>
      <c r="AMS84" s="25"/>
      <c r="AMT84" s="25"/>
      <c r="AMU84" s="25"/>
      <c r="AMV84" s="25"/>
      <c r="AMW84" s="25"/>
      <c r="AMX84" s="25"/>
      <c r="AMY84" s="25"/>
      <c r="AMZ84" s="25"/>
      <c r="ANA84" s="25"/>
      <c r="ANB84" s="25"/>
      <c r="ANC84" s="25"/>
      <c r="AND84" s="25"/>
      <c r="ANE84" s="25"/>
      <c r="ANF84" s="25"/>
      <c r="ANG84" s="25"/>
      <c r="ANH84" s="25"/>
      <c r="ANI84" s="25"/>
      <c r="ANJ84" s="25"/>
      <c r="ANK84" s="25"/>
      <c r="ANL84" s="25"/>
      <c r="ANM84" s="25"/>
      <c r="ANN84" s="25"/>
      <c r="ANO84" s="25"/>
      <c r="ANP84" s="25"/>
      <c r="ANQ84" s="25"/>
      <c r="ANR84" s="25"/>
      <c r="ANS84" s="25"/>
      <c r="ANT84" s="25"/>
      <c r="ANU84" s="25"/>
      <c r="ANV84" s="25"/>
      <c r="ANW84" s="25"/>
      <c r="ANX84" s="25"/>
      <c r="ANY84" s="25"/>
      <c r="ANZ84" s="25"/>
      <c r="AOA84" s="25"/>
      <c r="AOB84" s="25"/>
      <c r="AOC84" s="25"/>
      <c r="AOD84" s="25"/>
      <c r="AOE84" s="25"/>
      <c r="AOF84" s="25"/>
      <c r="AOG84" s="25"/>
      <c r="AOH84" s="25"/>
      <c r="AOI84" s="25"/>
      <c r="AOJ84" s="25"/>
      <c r="AOK84" s="25"/>
      <c r="AOL84" s="25"/>
      <c r="AOM84" s="25"/>
      <c r="AON84" s="25"/>
      <c r="AOO84" s="25"/>
      <c r="AOP84" s="25"/>
      <c r="AOQ84" s="25"/>
      <c r="AOR84" s="25"/>
      <c r="AOS84" s="25"/>
      <c r="AOT84" s="25"/>
      <c r="AOU84" s="25"/>
      <c r="AOV84" s="25"/>
      <c r="AOW84" s="25"/>
      <c r="AOX84" s="25"/>
      <c r="AOY84" s="25"/>
      <c r="AOZ84" s="25"/>
      <c r="APA84" s="25"/>
      <c r="APB84" s="25"/>
      <c r="APC84" s="25"/>
      <c r="APD84" s="25"/>
      <c r="APE84" s="25"/>
      <c r="APF84" s="25"/>
      <c r="APG84" s="25"/>
      <c r="APH84" s="25"/>
      <c r="API84" s="25"/>
      <c r="APJ84" s="25"/>
      <c r="APK84" s="25"/>
      <c r="APL84" s="25"/>
      <c r="APM84" s="25"/>
      <c r="APN84" s="25"/>
      <c r="APO84" s="25"/>
      <c r="APP84" s="25"/>
      <c r="APQ84" s="25"/>
      <c r="APR84" s="25"/>
      <c r="APS84" s="25"/>
      <c r="APT84" s="25"/>
      <c r="APU84" s="25"/>
      <c r="APV84" s="25"/>
      <c r="APW84" s="25"/>
      <c r="APX84" s="25"/>
      <c r="APY84" s="25"/>
      <c r="APZ84" s="25"/>
      <c r="AQA84" s="25"/>
      <c r="AQB84" s="25"/>
      <c r="AQC84" s="25"/>
      <c r="AQD84" s="25"/>
      <c r="AQE84" s="25"/>
      <c r="AQF84" s="25"/>
      <c r="AQG84" s="25"/>
      <c r="AQH84" s="25"/>
      <c r="AQI84" s="25"/>
      <c r="AQJ84" s="25"/>
      <c r="AQK84" s="25"/>
      <c r="AQL84" s="25"/>
      <c r="AQM84" s="25"/>
      <c r="AQN84" s="25"/>
      <c r="AQO84" s="25"/>
      <c r="AQP84" s="25"/>
      <c r="AQQ84" s="25"/>
      <c r="AQR84" s="25"/>
      <c r="AQS84" s="25"/>
      <c r="AQT84" s="25"/>
      <c r="AQU84" s="25"/>
      <c r="AQV84" s="25"/>
      <c r="AQW84" s="25"/>
      <c r="AQX84" s="25"/>
      <c r="AQY84" s="25"/>
      <c r="AQZ84" s="25"/>
      <c r="ARA84" s="25"/>
      <c r="ARB84" s="25"/>
      <c r="ARC84" s="25"/>
      <c r="ARD84" s="25"/>
      <c r="ARE84" s="25"/>
      <c r="ARF84" s="25"/>
      <c r="ARG84" s="25"/>
      <c r="ARH84" s="25"/>
      <c r="ARI84" s="25"/>
      <c r="ARJ84" s="25"/>
      <c r="ARK84" s="25"/>
      <c r="ARL84" s="25"/>
      <c r="ARM84" s="25"/>
      <c r="ARN84" s="25"/>
      <c r="ARO84" s="25"/>
      <c r="ARP84" s="25"/>
      <c r="ARQ84" s="25"/>
      <c r="ARR84" s="25"/>
      <c r="ARS84" s="25"/>
      <c r="ART84" s="25"/>
      <c r="ARU84" s="25"/>
      <c r="ARV84" s="25"/>
      <c r="ARW84" s="25"/>
      <c r="ARX84" s="25"/>
    </row>
    <row r="85" spans="1:1168">
      <c r="A85" s="4"/>
      <c r="B85" s="11"/>
      <c r="C85" s="3">
        <v>16</v>
      </c>
      <c r="D85" s="35">
        <v>585</v>
      </c>
      <c r="E85" s="11" t="s">
        <v>153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</row>
    <row r="86" spans="1:1168">
      <c r="A86" s="4"/>
      <c r="B86" s="11"/>
      <c r="C86" s="3">
        <v>17</v>
      </c>
      <c r="D86" s="35">
        <v>180</v>
      </c>
      <c r="E86" s="11" t="s">
        <v>151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  <c r="VC86" s="25"/>
      <c r="VD86" s="25"/>
      <c r="VE86" s="25"/>
      <c r="VF86" s="25"/>
      <c r="VG86" s="25"/>
      <c r="VH86" s="25"/>
      <c r="VI86" s="25"/>
      <c r="VJ86" s="25"/>
      <c r="VK86" s="25"/>
      <c r="VL86" s="25"/>
      <c r="VM86" s="25"/>
      <c r="VN86" s="25"/>
      <c r="VO86" s="25"/>
      <c r="VP86" s="25"/>
      <c r="VQ86" s="25"/>
      <c r="VR86" s="25"/>
      <c r="VS86" s="25"/>
      <c r="VT86" s="25"/>
      <c r="VU86" s="25"/>
      <c r="VV86" s="25"/>
      <c r="VW86" s="25"/>
      <c r="VX86" s="25"/>
      <c r="VY86" s="25"/>
      <c r="VZ86" s="25"/>
      <c r="WA86" s="25"/>
      <c r="WB86" s="25"/>
      <c r="WC86" s="25"/>
      <c r="WD86" s="25"/>
      <c r="WE86" s="25"/>
      <c r="WF86" s="25"/>
      <c r="WG86" s="25"/>
      <c r="WH86" s="25"/>
      <c r="WI86" s="25"/>
      <c r="WJ86" s="25"/>
      <c r="WK86" s="25"/>
      <c r="WL86" s="25"/>
      <c r="WM86" s="25"/>
      <c r="WN86" s="25"/>
      <c r="WO86" s="25"/>
      <c r="WP86" s="25"/>
      <c r="WQ86" s="25"/>
      <c r="WR86" s="25"/>
      <c r="WS86" s="25"/>
      <c r="WT86" s="25"/>
      <c r="WU86" s="25"/>
      <c r="WV86" s="25"/>
      <c r="WW86" s="25"/>
      <c r="WX86" s="25"/>
      <c r="WY86" s="25"/>
      <c r="WZ86" s="25"/>
      <c r="XA86" s="25"/>
      <c r="XB86" s="25"/>
      <c r="XC86" s="25"/>
      <c r="XD86" s="25"/>
      <c r="XE86" s="25"/>
      <c r="XF86" s="25"/>
      <c r="XG86" s="25"/>
      <c r="XH86" s="25"/>
      <c r="XI86" s="25"/>
      <c r="XJ86" s="25"/>
      <c r="XK86" s="25"/>
      <c r="XL86" s="25"/>
      <c r="XM86" s="25"/>
      <c r="XN86" s="25"/>
      <c r="XO86" s="25"/>
      <c r="XP86" s="25"/>
      <c r="XQ86" s="25"/>
      <c r="XR86" s="25"/>
      <c r="XS86" s="25"/>
      <c r="XT86" s="25"/>
      <c r="XU86" s="25"/>
      <c r="XV86" s="25"/>
      <c r="XW86" s="25"/>
      <c r="XX86" s="25"/>
      <c r="XY86" s="25"/>
      <c r="XZ86" s="25"/>
      <c r="YA86" s="25"/>
      <c r="YB86" s="25"/>
      <c r="YC86" s="25"/>
      <c r="YD86" s="25"/>
      <c r="YE86" s="25"/>
      <c r="YF86" s="25"/>
      <c r="YG86" s="25"/>
      <c r="YH86" s="25"/>
      <c r="YI86" s="25"/>
      <c r="YJ86" s="25"/>
      <c r="YK86" s="25"/>
      <c r="YL86" s="25"/>
      <c r="YM86" s="25"/>
      <c r="YN86" s="25"/>
      <c r="YO86" s="25"/>
      <c r="YP86" s="25"/>
      <c r="YQ86" s="25"/>
      <c r="YR86" s="25"/>
      <c r="YS86" s="25"/>
      <c r="YT86" s="25"/>
      <c r="YU86" s="25"/>
      <c r="YV86" s="25"/>
      <c r="YW86" s="25"/>
      <c r="YX86" s="25"/>
      <c r="YY86" s="25"/>
      <c r="YZ86" s="25"/>
      <c r="ZA86" s="25"/>
      <c r="ZB86" s="25"/>
      <c r="ZC86" s="25"/>
      <c r="ZD86" s="25"/>
      <c r="ZE86" s="25"/>
      <c r="ZF86" s="25"/>
      <c r="ZG86" s="25"/>
      <c r="ZH86" s="25"/>
      <c r="ZI86" s="25"/>
      <c r="ZJ86" s="25"/>
      <c r="ZK86" s="25"/>
      <c r="ZL86" s="25"/>
      <c r="ZM86" s="25"/>
      <c r="ZN86" s="25"/>
      <c r="ZO86" s="25"/>
      <c r="ZP86" s="25"/>
      <c r="ZQ86" s="25"/>
      <c r="ZR86" s="25"/>
      <c r="ZS86" s="25"/>
      <c r="ZT86" s="25"/>
      <c r="ZU86" s="25"/>
      <c r="ZV86" s="25"/>
      <c r="ZW86" s="25"/>
      <c r="ZX86" s="25"/>
      <c r="ZY86" s="25"/>
      <c r="ZZ86" s="25"/>
      <c r="AAA86" s="25"/>
      <c r="AAB86" s="25"/>
      <c r="AAC86" s="25"/>
      <c r="AAD86" s="25"/>
      <c r="AAE86" s="25"/>
      <c r="AAF86" s="25"/>
      <c r="AAG86" s="25"/>
      <c r="AAH86" s="25"/>
      <c r="AAI86" s="25"/>
      <c r="AAJ86" s="25"/>
      <c r="AAK86" s="25"/>
      <c r="AAL86" s="25"/>
      <c r="AAM86" s="25"/>
      <c r="AAN86" s="25"/>
      <c r="AAO86" s="25"/>
      <c r="AAP86" s="25"/>
      <c r="AAQ86" s="25"/>
      <c r="AAR86" s="25"/>
      <c r="AAS86" s="25"/>
      <c r="AAT86" s="25"/>
      <c r="AAU86" s="25"/>
      <c r="AAV86" s="25"/>
      <c r="AAW86" s="25"/>
      <c r="AAX86" s="25"/>
      <c r="AAY86" s="25"/>
      <c r="AAZ86" s="25"/>
      <c r="ABA86" s="25"/>
      <c r="ABB86" s="25"/>
      <c r="ABC86" s="25"/>
      <c r="ABD86" s="25"/>
      <c r="ABE86" s="25"/>
      <c r="ABF86" s="25"/>
      <c r="ABG86" s="25"/>
      <c r="ABH86" s="25"/>
      <c r="ABI86" s="25"/>
      <c r="ABJ86" s="25"/>
      <c r="ABK86" s="25"/>
      <c r="ABL86" s="25"/>
      <c r="ABM86" s="25"/>
      <c r="ABN86" s="25"/>
      <c r="ABO86" s="25"/>
      <c r="ABP86" s="25"/>
      <c r="ABQ86" s="25"/>
      <c r="ABR86" s="25"/>
      <c r="ABS86" s="25"/>
      <c r="ABT86" s="25"/>
      <c r="ABU86" s="25"/>
      <c r="ABV86" s="25"/>
      <c r="ABW86" s="25"/>
      <c r="ABX86" s="25"/>
      <c r="ABY86" s="25"/>
      <c r="ABZ86" s="25"/>
      <c r="ACA86" s="25"/>
      <c r="ACB86" s="25"/>
      <c r="ACC86" s="25"/>
      <c r="ACD86" s="25"/>
      <c r="ACE86" s="25"/>
      <c r="ACF86" s="25"/>
      <c r="ACG86" s="25"/>
      <c r="ACH86" s="25"/>
      <c r="ACI86" s="25"/>
      <c r="ACJ86" s="25"/>
      <c r="ACK86" s="25"/>
      <c r="ACL86" s="25"/>
      <c r="ACM86" s="25"/>
      <c r="ACN86" s="25"/>
      <c r="ACO86" s="25"/>
      <c r="ACP86" s="25"/>
      <c r="ACQ86" s="25"/>
      <c r="ACR86" s="25"/>
      <c r="ACS86" s="25"/>
      <c r="ACT86" s="25"/>
      <c r="ACU86" s="25"/>
      <c r="ACV86" s="25"/>
      <c r="ACW86" s="25"/>
      <c r="ACX86" s="25"/>
      <c r="ACY86" s="25"/>
      <c r="ACZ86" s="25"/>
      <c r="ADA86" s="25"/>
      <c r="ADB86" s="25"/>
      <c r="ADC86" s="25"/>
      <c r="ADD86" s="25"/>
      <c r="ADE86" s="25"/>
      <c r="ADF86" s="25"/>
      <c r="ADG86" s="25"/>
      <c r="ADH86" s="25"/>
      <c r="ADI86" s="25"/>
      <c r="ADJ86" s="25"/>
      <c r="ADK86" s="25"/>
      <c r="ADL86" s="25"/>
      <c r="ADM86" s="25"/>
      <c r="ADN86" s="25"/>
      <c r="ADO86" s="25"/>
      <c r="ADP86" s="25"/>
      <c r="ADQ86" s="25"/>
      <c r="ADR86" s="25"/>
      <c r="ADS86" s="25"/>
      <c r="ADT86" s="25"/>
      <c r="ADU86" s="25"/>
      <c r="ADV86" s="25"/>
      <c r="ADW86" s="25"/>
      <c r="ADX86" s="25"/>
      <c r="ADY86" s="25"/>
      <c r="ADZ86" s="25"/>
      <c r="AEA86" s="25"/>
      <c r="AEB86" s="25"/>
      <c r="AEC86" s="25"/>
      <c r="AED86" s="25"/>
      <c r="AEE86" s="25"/>
      <c r="AEF86" s="25"/>
      <c r="AEG86" s="25"/>
      <c r="AEH86" s="25"/>
      <c r="AEI86" s="25"/>
      <c r="AEJ86" s="25"/>
      <c r="AEK86" s="25"/>
      <c r="AEL86" s="25"/>
      <c r="AEM86" s="25"/>
      <c r="AEN86" s="25"/>
      <c r="AEO86" s="25"/>
      <c r="AEP86" s="25"/>
      <c r="AEQ86" s="25"/>
      <c r="AER86" s="25"/>
      <c r="AES86" s="25"/>
      <c r="AET86" s="25"/>
      <c r="AEU86" s="25"/>
      <c r="AEV86" s="25"/>
      <c r="AEW86" s="25"/>
      <c r="AEX86" s="25"/>
      <c r="AEY86" s="25"/>
      <c r="AEZ86" s="25"/>
      <c r="AFA86" s="25"/>
      <c r="AFB86" s="25"/>
      <c r="AFC86" s="25"/>
      <c r="AFD86" s="25"/>
      <c r="AFE86" s="25"/>
      <c r="AFF86" s="25"/>
      <c r="AFG86" s="25"/>
      <c r="AFH86" s="25"/>
      <c r="AFI86" s="25"/>
      <c r="AFJ86" s="25"/>
      <c r="AFK86" s="25"/>
      <c r="AFL86" s="25"/>
      <c r="AFM86" s="25"/>
      <c r="AFN86" s="25"/>
      <c r="AFO86" s="25"/>
      <c r="AFP86" s="25"/>
      <c r="AFQ86" s="25"/>
      <c r="AFR86" s="25"/>
      <c r="AFS86" s="25"/>
      <c r="AFT86" s="25"/>
      <c r="AFU86" s="25"/>
      <c r="AFV86" s="25"/>
      <c r="AFW86" s="25"/>
      <c r="AFX86" s="25"/>
      <c r="AFY86" s="25"/>
      <c r="AFZ86" s="25"/>
      <c r="AGA86" s="25"/>
      <c r="AGB86" s="25"/>
      <c r="AGC86" s="25"/>
      <c r="AGD86" s="25"/>
      <c r="AGE86" s="25"/>
      <c r="AGF86" s="25"/>
      <c r="AGG86" s="25"/>
      <c r="AGH86" s="25"/>
      <c r="AGI86" s="25"/>
      <c r="AGJ86" s="25"/>
      <c r="AGK86" s="25"/>
      <c r="AGL86" s="25"/>
      <c r="AGM86" s="25"/>
      <c r="AGN86" s="25"/>
      <c r="AGO86" s="25"/>
      <c r="AGP86" s="25"/>
      <c r="AGQ86" s="25"/>
      <c r="AGR86" s="25"/>
      <c r="AGS86" s="25"/>
      <c r="AGT86" s="25"/>
      <c r="AGU86" s="25"/>
      <c r="AGV86" s="25"/>
      <c r="AGW86" s="25"/>
      <c r="AGX86" s="25"/>
      <c r="AGY86" s="25"/>
      <c r="AGZ86" s="25"/>
      <c r="AHA86" s="25"/>
      <c r="AHB86" s="25"/>
      <c r="AHC86" s="25"/>
      <c r="AHD86" s="25"/>
      <c r="AHE86" s="25"/>
      <c r="AHF86" s="25"/>
      <c r="AHG86" s="25"/>
      <c r="AHH86" s="25"/>
      <c r="AHI86" s="25"/>
      <c r="AHJ86" s="25"/>
      <c r="AHK86" s="25"/>
      <c r="AHL86" s="25"/>
      <c r="AHM86" s="25"/>
      <c r="AHN86" s="25"/>
      <c r="AHO86" s="25"/>
      <c r="AHP86" s="25"/>
      <c r="AHQ86" s="25"/>
      <c r="AHR86" s="25"/>
      <c r="AHS86" s="25"/>
      <c r="AHT86" s="25"/>
      <c r="AHU86" s="25"/>
      <c r="AHV86" s="25"/>
      <c r="AHW86" s="25"/>
      <c r="AHX86" s="25"/>
      <c r="AHY86" s="25"/>
      <c r="AHZ86" s="25"/>
      <c r="AIA86" s="25"/>
      <c r="AIB86" s="25"/>
      <c r="AIC86" s="25"/>
      <c r="AID86" s="25"/>
      <c r="AIE86" s="25"/>
      <c r="AIF86" s="25"/>
      <c r="AIG86" s="25"/>
      <c r="AIH86" s="25"/>
      <c r="AII86" s="25"/>
      <c r="AIJ86" s="25"/>
      <c r="AIK86" s="25"/>
      <c r="AIL86" s="25"/>
      <c r="AIM86" s="25"/>
      <c r="AIN86" s="25"/>
      <c r="AIO86" s="25"/>
      <c r="AIP86" s="25"/>
      <c r="AIQ86" s="25"/>
      <c r="AIR86" s="25"/>
      <c r="AIS86" s="25"/>
      <c r="AIT86" s="25"/>
      <c r="AIU86" s="25"/>
      <c r="AIV86" s="25"/>
      <c r="AIW86" s="25"/>
      <c r="AIX86" s="25"/>
      <c r="AIY86" s="25"/>
      <c r="AIZ86" s="25"/>
      <c r="AJA86" s="25"/>
      <c r="AJB86" s="25"/>
      <c r="AJC86" s="25"/>
      <c r="AJD86" s="25"/>
      <c r="AJE86" s="25"/>
      <c r="AJF86" s="25"/>
      <c r="AJG86" s="25"/>
      <c r="AJH86" s="25"/>
      <c r="AJI86" s="25"/>
      <c r="AJJ86" s="25"/>
      <c r="AJK86" s="25"/>
      <c r="AJL86" s="25"/>
      <c r="AJM86" s="25"/>
      <c r="AJN86" s="25"/>
      <c r="AJO86" s="25"/>
      <c r="AJP86" s="25"/>
      <c r="AJQ86" s="25"/>
      <c r="AJR86" s="25"/>
      <c r="AJS86" s="25"/>
      <c r="AJT86" s="25"/>
      <c r="AJU86" s="25"/>
      <c r="AJV86" s="25"/>
      <c r="AJW86" s="25"/>
      <c r="AJX86" s="25"/>
      <c r="AJY86" s="25"/>
      <c r="AJZ86" s="25"/>
      <c r="AKA86" s="25"/>
      <c r="AKB86" s="25"/>
      <c r="AKC86" s="25"/>
      <c r="AKD86" s="25"/>
      <c r="AKE86" s="25"/>
      <c r="AKF86" s="25"/>
      <c r="AKG86" s="25"/>
      <c r="AKH86" s="25"/>
      <c r="AKI86" s="25"/>
      <c r="AKJ86" s="25"/>
      <c r="AKK86" s="25"/>
      <c r="AKL86" s="25"/>
      <c r="AKM86" s="25"/>
      <c r="AKN86" s="25"/>
      <c r="AKO86" s="25"/>
      <c r="AKP86" s="25"/>
      <c r="AKQ86" s="25"/>
      <c r="AKR86" s="25"/>
      <c r="AKS86" s="25"/>
      <c r="AKT86" s="25"/>
      <c r="AKU86" s="25"/>
      <c r="AKV86" s="25"/>
      <c r="AKW86" s="25"/>
      <c r="AKX86" s="25"/>
      <c r="AKY86" s="25"/>
      <c r="AKZ86" s="25"/>
      <c r="ALA86" s="25"/>
      <c r="ALB86" s="25"/>
      <c r="ALC86" s="25"/>
      <c r="ALD86" s="25"/>
      <c r="ALE86" s="25"/>
      <c r="ALF86" s="25"/>
      <c r="ALG86" s="25"/>
      <c r="ALH86" s="25"/>
      <c r="ALI86" s="25"/>
      <c r="ALJ86" s="25"/>
      <c r="ALK86" s="25"/>
      <c r="ALL86" s="25"/>
      <c r="ALM86" s="25"/>
      <c r="ALN86" s="25"/>
      <c r="ALO86" s="25"/>
      <c r="ALP86" s="25"/>
      <c r="ALQ86" s="25"/>
      <c r="ALR86" s="25"/>
      <c r="ALS86" s="25"/>
      <c r="ALT86" s="25"/>
      <c r="ALU86" s="25"/>
      <c r="ALV86" s="25"/>
      <c r="ALW86" s="25"/>
      <c r="ALX86" s="25"/>
      <c r="ALY86" s="25"/>
      <c r="ALZ86" s="25"/>
      <c r="AMA86" s="25"/>
      <c r="AMB86" s="25"/>
      <c r="AMC86" s="25"/>
      <c r="AMD86" s="25"/>
      <c r="AME86" s="25"/>
      <c r="AMF86" s="25"/>
      <c r="AMG86" s="25"/>
      <c r="AMH86" s="25"/>
      <c r="AMI86" s="25"/>
      <c r="AMJ86" s="25"/>
      <c r="AMK86" s="25"/>
      <c r="AML86" s="25"/>
      <c r="AMM86" s="25"/>
      <c r="AMN86" s="25"/>
      <c r="AMO86" s="25"/>
      <c r="AMP86" s="25"/>
      <c r="AMQ86" s="25"/>
      <c r="AMR86" s="25"/>
      <c r="AMS86" s="25"/>
      <c r="AMT86" s="25"/>
      <c r="AMU86" s="25"/>
      <c r="AMV86" s="25"/>
      <c r="AMW86" s="25"/>
      <c r="AMX86" s="25"/>
      <c r="AMY86" s="25"/>
      <c r="AMZ86" s="25"/>
      <c r="ANA86" s="25"/>
      <c r="ANB86" s="25"/>
      <c r="ANC86" s="25"/>
      <c r="AND86" s="25"/>
      <c r="ANE86" s="25"/>
      <c r="ANF86" s="25"/>
      <c r="ANG86" s="25"/>
      <c r="ANH86" s="25"/>
      <c r="ANI86" s="25"/>
      <c r="ANJ86" s="25"/>
      <c r="ANK86" s="25"/>
      <c r="ANL86" s="25"/>
      <c r="ANM86" s="25"/>
      <c r="ANN86" s="25"/>
      <c r="ANO86" s="25"/>
      <c r="ANP86" s="25"/>
      <c r="ANQ86" s="25"/>
      <c r="ANR86" s="25"/>
      <c r="ANS86" s="25"/>
      <c r="ANT86" s="25"/>
      <c r="ANU86" s="25"/>
      <c r="ANV86" s="25"/>
      <c r="ANW86" s="25"/>
      <c r="ANX86" s="25"/>
      <c r="ANY86" s="25"/>
      <c r="ANZ86" s="25"/>
      <c r="AOA86" s="25"/>
      <c r="AOB86" s="25"/>
      <c r="AOC86" s="25"/>
      <c r="AOD86" s="25"/>
      <c r="AOE86" s="25"/>
      <c r="AOF86" s="25"/>
      <c r="AOG86" s="25"/>
      <c r="AOH86" s="25"/>
      <c r="AOI86" s="25"/>
      <c r="AOJ86" s="25"/>
      <c r="AOK86" s="25"/>
      <c r="AOL86" s="25"/>
      <c r="AOM86" s="25"/>
      <c r="AON86" s="25"/>
      <c r="AOO86" s="25"/>
      <c r="AOP86" s="25"/>
      <c r="AOQ86" s="25"/>
      <c r="AOR86" s="25"/>
      <c r="AOS86" s="25"/>
      <c r="AOT86" s="25"/>
      <c r="AOU86" s="25"/>
      <c r="AOV86" s="25"/>
      <c r="AOW86" s="25"/>
      <c r="AOX86" s="25"/>
      <c r="AOY86" s="25"/>
      <c r="AOZ86" s="25"/>
      <c r="APA86" s="25"/>
      <c r="APB86" s="25"/>
      <c r="APC86" s="25"/>
      <c r="APD86" s="25"/>
      <c r="APE86" s="25"/>
      <c r="APF86" s="25"/>
      <c r="APG86" s="25"/>
      <c r="APH86" s="25"/>
      <c r="API86" s="25"/>
      <c r="APJ86" s="25"/>
      <c r="APK86" s="25"/>
      <c r="APL86" s="25"/>
      <c r="APM86" s="25"/>
      <c r="APN86" s="25"/>
      <c r="APO86" s="25"/>
      <c r="APP86" s="25"/>
      <c r="APQ86" s="25"/>
      <c r="APR86" s="25"/>
      <c r="APS86" s="25"/>
      <c r="APT86" s="25"/>
      <c r="APU86" s="25"/>
      <c r="APV86" s="25"/>
      <c r="APW86" s="25"/>
      <c r="APX86" s="25"/>
      <c r="APY86" s="25"/>
      <c r="APZ86" s="25"/>
      <c r="AQA86" s="25"/>
      <c r="AQB86" s="25"/>
      <c r="AQC86" s="25"/>
      <c r="AQD86" s="25"/>
      <c r="AQE86" s="25"/>
      <c r="AQF86" s="25"/>
      <c r="AQG86" s="25"/>
      <c r="AQH86" s="25"/>
      <c r="AQI86" s="25"/>
      <c r="AQJ86" s="25"/>
      <c r="AQK86" s="25"/>
      <c r="AQL86" s="25"/>
      <c r="AQM86" s="25"/>
      <c r="AQN86" s="25"/>
      <c r="AQO86" s="25"/>
      <c r="AQP86" s="25"/>
      <c r="AQQ86" s="25"/>
      <c r="AQR86" s="25"/>
      <c r="AQS86" s="25"/>
      <c r="AQT86" s="25"/>
      <c r="AQU86" s="25"/>
      <c r="AQV86" s="25"/>
      <c r="AQW86" s="25"/>
      <c r="AQX86" s="25"/>
      <c r="AQY86" s="25"/>
      <c r="AQZ86" s="25"/>
      <c r="ARA86" s="25"/>
      <c r="ARB86" s="25"/>
      <c r="ARC86" s="25"/>
      <c r="ARD86" s="25"/>
      <c r="ARE86" s="25"/>
      <c r="ARF86" s="25"/>
      <c r="ARG86" s="25"/>
      <c r="ARH86" s="25"/>
      <c r="ARI86" s="25"/>
      <c r="ARJ86" s="25"/>
      <c r="ARK86" s="25"/>
      <c r="ARL86" s="25"/>
      <c r="ARM86" s="25"/>
      <c r="ARN86" s="25"/>
      <c r="ARO86" s="25"/>
      <c r="ARP86" s="25"/>
      <c r="ARQ86" s="25"/>
      <c r="ARR86" s="25"/>
      <c r="ARS86" s="25"/>
      <c r="ART86" s="25"/>
      <c r="ARU86" s="25"/>
      <c r="ARV86" s="25"/>
      <c r="ARW86" s="25"/>
      <c r="ARX86" s="25"/>
    </row>
    <row r="87" spans="1:1168" ht="13.5" thickBot="1">
      <c r="A87" s="13" t="s">
        <v>125</v>
      </c>
      <c r="B87" s="10"/>
      <c r="C87" s="10">
        <v>18</v>
      </c>
      <c r="D87" s="26">
        <v>294.17</v>
      </c>
      <c r="E87" s="14" t="s">
        <v>136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</row>
    <row r="88" spans="1:1168">
      <c r="A88" s="116" t="s">
        <v>90</v>
      </c>
      <c r="B88" s="124"/>
      <c r="C88" s="124"/>
      <c r="D88" s="144">
        <f>D81+D82+D83+D84+D85+D86+D87</f>
        <v>2176.5700000000002</v>
      </c>
      <c r="E88" s="122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</row>
    <row r="89" spans="1:1168">
      <c r="A89" s="11" t="s">
        <v>52</v>
      </c>
      <c r="B89" s="3"/>
      <c r="C89" s="3">
        <v>21</v>
      </c>
      <c r="D89" s="35">
        <v>500</v>
      </c>
      <c r="E89" s="11" t="s">
        <v>159</v>
      </c>
    </row>
    <row r="90" spans="1:1168">
      <c r="A90" s="11"/>
      <c r="B90" s="3" t="str">
        <f>B82</f>
        <v>DECEMBRIE</v>
      </c>
      <c r="C90" s="3">
        <v>21</v>
      </c>
      <c r="D90" s="35">
        <v>500</v>
      </c>
      <c r="E90" s="11" t="s">
        <v>160</v>
      </c>
    </row>
    <row r="91" spans="1:1168">
      <c r="A91" s="11"/>
      <c r="B91" s="3"/>
      <c r="C91" s="3">
        <v>21</v>
      </c>
      <c r="D91" s="35">
        <v>500</v>
      </c>
      <c r="E91" s="11" t="s">
        <v>161</v>
      </c>
    </row>
    <row r="92" spans="1:1168">
      <c r="A92" s="11"/>
      <c r="B92" s="3"/>
      <c r="C92" s="3">
        <v>21</v>
      </c>
      <c r="D92" s="35">
        <v>500</v>
      </c>
      <c r="E92" s="11" t="s">
        <v>162</v>
      </c>
    </row>
    <row r="93" spans="1:1168">
      <c r="A93" s="11"/>
      <c r="B93" s="3"/>
      <c r="C93" s="3">
        <v>21</v>
      </c>
      <c r="D93" s="35">
        <v>500</v>
      </c>
      <c r="E93" s="11" t="s">
        <v>163</v>
      </c>
    </row>
    <row r="94" spans="1:1168">
      <c r="A94" s="4" t="s">
        <v>53</v>
      </c>
      <c r="B94" s="3"/>
      <c r="C94" s="3">
        <v>22</v>
      </c>
      <c r="D94" s="35">
        <v>500</v>
      </c>
      <c r="E94" s="11" t="s">
        <v>164</v>
      </c>
    </row>
    <row r="95" spans="1:1168" ht="13.5" thickBot="1">
      <c r="A95" s="111" t="s">
        <v>54</v>
      </c>
      <c r="B95" s="112"/>
      <c r="C95" s="112"/>
      <c r="D95" s="113">
        <f>D89+D90+D91+D92+D93+D94</f>
        <v>3000</v>
      </c>
      <c r="E95" s="114"/>
    </row>
    <row r="96" spans="1:1168">
      <c r="A96" s="12" t="s">
        <v>119</v>
      </c>
      <c r="B96" s="5"/>
      <c r="C96" s="72">
        <v>3</v>
      </c>
      <c r="D96" s="65">
        <v>910</v>
      </c>
      <c r="E96" s="66" t="s">
        <v>136</v>
      </c>
    </row>
    <row r="97" spans="1:5">
      <c r="A97" s="12"/>
      <c r="B97" s="5"/>
      <c r="C97" s="5">
        <v>10</v>
      </c>
      <c r="D97" s="79">
        <v>31180</v>
      </c>
      <c r="E97" s="12" t="s">
        <v>204</v>
      </c>
    </row>
    <row r="98" spans="1:5">
      <c r="A98" s="12"/>
      <c r="B98" s="5"/>
      <c r="C98" s="3">
        <v>11</v>
      </c>
      <c r="D98" s="80">
        <v>70660</v>
      </c>
      <c r="E98" s="11" t="str">
        <f>E97</f>
        <v>PROTOCOL ALEGERI</v>
      </c>
    </row>
    <row r="99" spans="1:5">
      <c r="A99" s="12"/>
      <c r="B99" s="5"/>
      <c r="C99" s="29">
        <v>11</v>
      </c>
      <c r="D99" s="170">
        <v>494380</v>
      </c>
      <c r="E99" s="75" t="str">
        <f>E98</f>
        <v>PROTOCOL ALEGERI</v>
      </c>
    </row>
    <row r="100" spans="1:5">
      <c r="A100" s="11"/>
      <c r="B100" s="4" t="str">
        <f>B90</f>
        <v>DECEMBRIE</v>
      </c>
      <c r="C100" s="72">
        <v>18</v>
      </c>
      <c r="D100">
        <v>11920</v>
      </c>
      <c r="E100" t="str">
        <f>E98</f>
        <v>PROTOCOL ALEGERI</v>
      </c>
    </row>
    <row r="101" spans="1:5" ht="13.5" thickBot="1">
      <c r="A101" s="13" t="s">
        <v>120</v>
      </c>
      <c r="B101" s="10"/>
      <c r="C101" s="5">
        <v>21</v>
      </c>
      <c r="D101" s="79">
        <v>350</v>
      </c>
      <c r="E101" s="12" t="s">
        <v>165</v>
      </c>
    </row>
    <row r="102" spans="1:5" ht="13.5" thickBot="1">
      <c r="A102" s="97" t="s">
        <v>121</v>
      </c>
      <c r="B102" s="115"/>
      <c r="C102" s="115"/>
      <c r="D102" s="102">
        <f>D96+D97+D98+D99+D100+D101</f>
        <v>609400</v>
      </c>
      <c r="E102" s="105"/>
    </row>
    <row r="103" spans="1:5">
      <c r="A103" s="22" t="s">
        <v>122</v>
      </c>
      <c r="B103" s="12"/>
      <c r="C103" s="11">
        <v>16</v>
      </c>
      <c r="D103" s="35">
        <v>323.95</v>
      </c>
      <c r="E103" s="11" t="s">
        <v>166</v>
      </c>
    </row>
    <row r="104" spans="1:5">
      <c r="A104" s="4"/>
      <c r="B104" s="11"/>
      <c r="C104" s="23"/>
      <c r="D104" s="67"/>
      <c r="E104" s="23"/>
    </row>
    <row r="105" spans="1:5">
      <c r="A105" s="4" t="s">
        <v>123</v>
      </c>
      <c r="B105" s="4" t="str">
        <f>B100</f>
        <v>DECEMBRIE</v>
      </c>
    </row>
    <row r="106" spans="1:5" ht="13.5" thickBot="1">
      <c r="A106" s="13"/>
      <c r="B106" s="13"/>
      <c r="C106" s="92"/>
      <c r="D106" s="50"/>
      <c r="E106" s="92"/>
    </row>
    <row r="107" spans="1:5" ht="13.5" thickBot="1">
      <c r="A107" s="97" t="s">
        <v>124</v>
      </c>
      <c r="B107" s="115"/>
      <c r="C107" s="115"/>
      <c r="D107" s="126">
        <f>D103+D104</f>
        <v>323.95</v>
      </c>
      <c r="E107" s="145"/>
    </row>
    <row r="108" spans="1:5">
      <c r="A108" s="22" t="s">
        <v>129</v>
      </c>
      <c r="C108">
        <v>8</v>
      </c>
      <c r="D108" s="120">
        <v>4165</v>
      </c>
      <c r="E108" s="8" t="s">
        <v>167</v>
      </c>
    </row>
    <row r="109" spans="1:5">
      <c r="B109" s="11" t="str">
        <f>B105</f>
        <v>DECEMBRIE</v>
      </c>
      <c r="C109" s="11"/>
      <c r="D109" s="35"/>
      <c r="E109" s="11"/>
    </row>
    <row r="110" spans="1:5" ht="13.5" thickBot="1">
      <c r="A110" s="4" t="s">
        <v>130</v>
      </c>
      <c r="B110" s="11"/>
      <c r="C110" s="11"/>
      <c r="D110" s="35"/>
      <c r="E110" s="11"/>
    </row>
    <row r="111" spans="1:5">
      <c r="A111" s="116" t="s">
        <v>131</v>
      </c>
      <c r="B111" s="117"/>
      <c r="C111" s="117"/>
      <c r="D111" s="118">
        <f>D108</f>
        <v>4165</v>
      </c>
      <c r="E111" s="117"/>
    </row>
    <row r="112" spans="1:5">
      <c r="A112" s="4" t="s">
        <v>80</v>
      </c>
      <c r="B112" s="11"/>
      <c r="C112" s="11"/>
      <c r="D112" s="35"/>
      <c r="E112" s="11"/>
    </row>
    <row r="113" spans="1:5">
      <c r="A113" s="4" t="s">
        <v>81</v>
      </c>
      <c r="B113" s="11"/>
      <c r="C113" s="11"/>
      <c r="D113" s="16"/>
      <c r="E113" s="11"/>
    </row>
    <row r="114" spans="1:5">
      <c r="A114" s="4"/>
      <c r="B114" s="11"/>
      <c r="C114" s="11"/>
      <c r="D114" s="16"/>
      <c r="E114" s="11"/>
    </row>
    <row r="115" spans="1:5" ht="13.5" thickBot="1">
      <c r="A115" s="111" t="s">
        <v>94</v>
      </c>
      <c r="B115" s="146"/>
      <c r="C115" s="146"/>
      <c r="D115" s="147">
        <f>D112</f>
        <v>0</v>
      </c>
      <c r="E115" s="148"/>
    </row>
    <row r="116" spans="1:5">
      <c r="A116" s="33" t="s">
        <v>38</v>
      </c>
      <c r="B116" s="3"/>
      <c r="C116" s="3">
        <v>3</v>
      </c>
      <c r="D116" s="80">
        <v>4360.16</v>
      </c>
      <c r="E116" s="11" t="s">
        <v>155</v>
      </c>
    </row>
    <row r="117" spans="1:5">
      <c r="A117" s="33"/>
      <c r="B117" s="3"/>
      <c r="C117" s="3">
        <v>3</v>
      </c>
      <c r="D117" s="80">
        <v>1187.6199999999999</v>
      </c>
      <c r="E117" s="11" t="s">
        <v>156</v>
      </c>
    </row>
    <row r="118" spans="1:5">
      <c r="A118" s="33"/>
      <c r="B118" s="3"/>
      <c r="C118" s="3">
        <v>4</v>
      </c>
      <c r="D118" s="80">
        <v>595</v>
      </c>
      <c r="E118" s="11" t="s">
        <v>170</v>
      </c>
    </row>
    <row r="119" spans="1:5">
      <c r="A119" s="33"/>
      <c r="B119" s="3"/>
      <c r="C119" s="3">
        <v>7</v>
      </c>
      <c r="D119" s="80">
        <v>20.47</v>
      </c>
      <c r="E119" s="11" t="s">
        <v>118</v>
      </c>
    </row>
    <row r="120" spans="1:5">
      <c r="A120" s="11"/>
      <c r="B120" s="3"/>
      <c r="C120" s="3">
        <v>10</v>
      </c>
      <c r="D120" s="80">
        <v>142.1</v>
      </c>
      <c r="E120" s="11" t="s">
        <v>168</v>
      </c>
    </row>
    <row r="121" spans="1:5">
      <c r="A121" s="11"/>
      <c r="B121" s="4" t="s">
        <v>134</v>
      </c>
      <c r="C121" s="15">
        <v>10</v>
      </c>
      <c r="D121" s="81">
        <v>988</v>
      </c>
      <c r="E121" s="23" t="s">
        <v>169</v>
      </c>
    </row>
    <row r="122" spans="1:5">
      <c r="A122" s="11"/>
      <c r="B122" s="4"/>
      <c r="C122" s="15">
        <v>11</v>
      </c>
      <c r="D122" s="81">
        <v>1375</v>
      </c>
      <c r="E122" s="23" t="s">
        <v>169</v>
      </c>
    </row>
    <row r="123" spans="1:5">
      <c r="A123" s="11"/>
      <c r="B123" s="4"/>
      <c r="C123" s="15">
        <v>14</v>
      </c>
      <c r="D123" s="81">
        <v>70</v>
      </c>
      <c r="E123" s="23" t="str">
        <f>E121</f>
        <v>AUROCAR</v>
      </c>
    </row>
    <row r="124" spans="1:5">
      <c r="A124" s="11"/>
      <c r="B124" s="4"/>
      <c r="C124" s="15">
        <v>14</v>
      </c>
      <c r="D124" s="81">
        <v>4327.5</v>
      </c>
      <c r="E124" s="23" t="s">
        <v>155</v>
      </c>
    </row>
    <row r="125" spans="1:5">
      <c r="A125" s="11"/>
      <c r="B125" s="4"/>
      <c r="C125" s="15">
        <v>14</v>
      </c>
      <c r="D125" s="81">
        <f>361.86+465+2475.6</f>
        <v>3302.46</v>
      </c>
      <c r="E125" s="23" t="s">
        <v>171</v>
      </c>
    </row>
    <row r="126" spans="1:5">
      <c r="A126" s="11"/>
      <c r="B126" s="3"/>
      <c r="C126" s="3">
        <v>14</v>
      </c>
      <c r="D126" s="80">
        <v>5969.46</v>
      </c>
      <c r="E126" s="11" t="s">
        <v>171</v>
      </c>
    </row>
    <row r="127" spans="1:5">
      <c r="A127" s="11"/>
      <c r="B127" s="4"/>
      <c r="C127" s="3">
        <v>17</v>
      </c>
      <c r="D127" s="80">
        <v>1187.6199999999999</v>
      </c>
      <c r="E127" s="11" t="s">
        <v>156</v>
      </c>
    </row>
    <row r="128" spans="1:5">
      <c r="A128" s="11"/>
      <c r="B128" s="3"/>
      <c r="C128" s="3">
        <v>17</v>
      </c>
      <c r="D128" s="80">
        <v>2412</v>
      </c>
      <c r="E128" s="11" t="str">
        <f>E127</f>
        <v>INTERLOG</v>
      </c>
    </row>
    <row r="129" spans="1:5">
      <c r="A129" s="11"/>
      <c r="B129" s="3"/>
      <c r="C129" s="3">
        <v>18</v>
      </c>
      <c r="D129" s="80">
        <v>2216.2600000000002</v>
      </c>
      <c r="E129" s="3" t="s">
        <v>157</v>
      </c>
    </row>
    <row r="130" spans="1:5">
      <c r="A130" s="11"/>
      <c r="B130" s="3"/>
      <c r="C130" s="3">
        <v>18</v>
      </c>
      <c r="D130" s="80">
        <v>933.97</v>
      </c>
      <c r="E130" s="11" t="s">
        <v>172</v>
      </c>
    </row>
    <row r="131" spans="1:5">
      <c r="A131" s="4" t="s">
        <v>39</v>
      </c>
      <c r="B131" s="3"/>
      <c r="C131" s="15">
        <v>23</v>
      </c>
      <c r="D131" s="81">
        <v>64.510000000000005</v>
      </c>
      <c r="E131" s="23" t="s">
        <v>173</v>
      </c>
    </row>
    <row r="132" spans="1:5">
      <c r="A132" s="4"/>
      <c r="B132" s="3"/>
      <c r="C132" s="15">
        <v>28</v>
      </c>
      <c r="D132" s="80">
        <v>644.14</v>
      </c>
      <c r="E132" s="15" t="s">
        <v>150</v>
      </c>
    </row>
    <row r="133" spans="1:5">
      <c r="A133" s="4"/>
      <c r="B133" s="3"/>
      <c r="C133" s="15"/>
      <c r="D133" s="80"/>
      <c r="E133" s="23"/>
    </row>
    <row r="134" spans="1:5">
      <c r="A134" s="4"/>
      <c r="B134" s="3"/>
      <c r="C134" s="15"/>
      <c r="D134" s="80"/>
      <c r="E134" s="3"/>
    </row>
    <row r="135" spans="1:5">
      <c r="A135" s="4"/>
      <c r="B135" s="3"/>
      <c r="C135" s="15"/>
      <c r="D135" s="80"/>
      <c r="E135" s="23"/>
    </row>
    <row r="136" spans="1:5">
      <c r="A136" s="4"/>
      <c r="B136" s="3"/>
      <c r="C136" s="15"/>
      <c r="D136" s="80"/>
      <c r="E136" s="23"/>
    </row>
    <row r="137" spans="1:5">
      <c r="A137" s="4"/>
      <c r="B137" s="3"/>
      <c r="C137" s="15"/>
      <c r="D137" s="80"/>
      <c r="E137" s="23"/>
    </row>
    <row r="138" spans="1:5">
      <c r="A138" s="4"/>
      <c r="B138" s="3"/>
      <c r="C138" s="15"/>
      <c r="D138" s="80"/>
      <c r="E138" s="23"/>
    </row>
    <row r="139" spans="1:5">
      <c r="A139" s="4"/>
      <c r="B139" s="3"/>
      <c r="C139" s="15"/>
      <c r="D139" s="80"/>
      <c r="E139" s="23"/>
    </row>
    <row r="140" spans="1:5">
      <c r="A140" s="4"/>
      <c r="B140" s="3"/>
      <c r="C140" s="15"/>
      <c r="D140" s="80"/>
      <c r="E140" s="23"/>
    </row>
    <row r="141" spans="1:5">
      <c r="A141" s="4"/>
      <c r="B141" s="3"/>
      <c r="C141" s="15"/>
      <c r="D141" s="80"/>
      <c r="E141" s="23"/>
    </row>
    <row r="142" spans="1:5">
      <c r="A142" s="4"/>
      <c r="B142" s="3"/>
      <c r="C142" s="15"/>
      <c r="D142" s="80"/>
      <c r="E142" s="23"/>
    </row>
    <row r="143" spans="1:5">
      <c r="A143" s="4"/>
      <c r="B143" s="3"/>
      <c r="C143" s="15"/>
      <c r="D143" s="80"/>
      <c r="E143" s="23"/>
    </row>
    <row r="144" spans="1:5" ht="13.5" thickBot="1">
      <c r="A144" s="13"/>
      <c r="B144" s="10"/>
      <c r="C144" s="77"/>
      <c r="D144" s="26"/>
      <c r="E144" s="10"/>
    </row>
    <row r="145" spans="1:5" ht="13.5" thickBot="1">
      <c r="A145" s="97" t="s">
        <v>40</v>
      </c>
      <c r="B145" s="104"/>
      <c r="C145" s="104"/>
      <c r="D145" s="119">
        <f>D116+D117+D118+D119+D120+D121+D122+D123+D124+D125+D126+D127+D128+D129+D130+D131+D132</f>
        <v>29796.27</v>
      </c>
      <c r="E145" s="101"/>
    </row>
    <row r="146" spans="1:5">
      <c r="A146" s="22" t="s">
        <v>46</v>
      </c>
      <c r="B146" s="5"/>
      <c r="C146" s="5">
        <v>17</v>
      </c>
      <c r="D146" s="33">
        <v>3100</v>
      </c>
      <c r="E146" s="5" t="s">
        <v>174</v>
      </c>
    </row>
    <row r="147" spans="1:5">
      <c r="A147" s="4"/>
      <c r="B147" s="11" t="s">
        <v>134</v>
      </c>
      <c r="C147" s="11"/>
      <c r="D147" s="35"/>
      <c r="E147" s="11"/>
    </row>
    <row r="148" spans="1:5" ht="13.5" thickBot="1">
      <c r="A148" s="13">
        <v>59.17</v>
      </c>
      <c r="B148" s="10"/>
      <c r="C148" s="10"/>
      <c r="D148" s="27"/>
      <c r="E148" s="10"/>
    </row>
    <row r="149" spans="1:5" ht="13.5" thickBot="1">
      <c r="A149" s="21" t="s">
        <v>48</v>
      </c>
      <c r="B149" s="18"/>
      <c r="C149" s="18"/>
      <c r="D149" s="38">
        <f>D146</f>
        <v>3100</v>
      </c>
      <c r="E149" s="20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17" workbookViewId="0">
      <selection activeCell="D64" sqref="D64"/>
    </sheetView>
  </sheetViews>
  <sheetFormatPr defaultRowHeight="12.75"/>
  <cols>
    <col min="1" max="1" width="19.85546875" customWidth="1"/>
    <col min="2" max="2" width="13.140625" customWidth="1"/>
    <col min="3" max="3" width="11.5703125" customWidth="1"/>
    <col min="4" max="4" width="11.85546875" customWidth="1"/>
    <col min="5" max="5" width="35.85546875" customWidth="1"/>
  </cols>
  <sheetData>
    <row r="1" spans="1:5">
      <c r="A1" s="7" t="s">
        <v>0</v>
      </c>
    </row>
    <row r="3" spans="1:5">
      <c r="A3" t="s">
        <v>13</v>
      </c>
      <c r="E3" s="8" t="s">
        <v>61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9" spans="1:5">
      <c r="C9" s="171" t="s">
        <v>175</v>
      </c>
      <c r="D9" s="171"/>
      <c r="E9" s="171"/>
    </row>
    <row r="10" spans="1:5" ht="13.5" thickBot="1"/>
    <row r="11" spans="1:5" s="1" customFormat="1" ht="13.5" thickBot="1">
      <c r="A11" s="54" t="s">
        <v>2</v>
      </c>
      <c r="B11" s="55" t="s">
        <v>3</v>
      </c>
      <c r="C11" s="55" t="s">
        <v>4</v>
      </c>
      <c r="D11" s="55" t="s">
        <v>5</v>
      </c>
      <c r="E11" s="56" t="s">
        <v>6</v>
      </c>
    </row>
    <row r="12" spans="1:5">
      <c r="A12" s="31" t="s">
        <v>7</v>
      </c>
      <c r="B12" s="93" t="s">
        <v>134</v>
      </c>
      <c r="C12">
        <v>11</v>
      </c>
      <c r="D12">
        <v>307110</v>
      </c>
      <c r="E12" t="s">
        <v>180</v>
      </c>
    </row>
    <row r="13" spans="1:5">
      <c r="A13" s="16" t="s">
        <v>8</v>
      </c>
      <c r="B13" s="35"/>
      <c r="C13" s="35"/>
      <c r="D13" s="35"/>
      <c r="E13" s="11"/>
    </row>
    <row r="14" spans="1:5">
      <c r="A14" s="35"/>
      <c r="B14" s="35"/>
      <c r="C14" s="35"/>
      <c r="D14" s="35"/>
      <c r="E14" s="11"/>
    </row>
    <row r="15" spans="1:5">
      <c r="A15" s="35"/>
      <c r="B15" s="35"/>
      <c r="C15" s="35"/>
      <c r="D15" s="35"/>
      <c r="E15" s="11"/>
    </row>
    <row r="16" spans="1:5">
      <c r="A16" s="35"/>
      <c r="B16" s="35"/>
      <c r="C16" s="67"/>
      <c r="D16" s="67"/>
      <c r="E16" s="23"/>
    </row>
    <row r="17" spans="1:5" ht="13.5" thickBot="1">
      <c r="A17" s="135" t="s">
        <v>9</v>
      </c>
      <c r="B17" s="113"/>
      <c r="C17" s="113"/>
      <c r="D17" s="113">
        <f>D14+D13+D15+D16+D12</f>
        <v>307110</v>
      </c>
      <c r="E17" s="136"/>
    </row>
    <row r="18" spans="1:5">
      <c r="A18" s="34" t="s">
        <v>10</v>
      </c>
      <c r="B18" s="34"/>
      <c r="C18" s="34">
        <v>11</v>
      </c>
      <c r="D18" s="34">
        <v>16021</v>
      </c>
      <c r="E18" s="51" t="str">
        <f>E12</f>
        <v>SAL  CARDL11/2020</v>
      </c>
    </row>
    <row r="19" spans="1:5">
      <c r="A19" s="16" t="s">
        <v>11</v>
      </c>
      <c r="B19" s="16" t="str">
        <f>B12</f>
        <v>DECEMBRIE</v>
      </c>
      <c r="C19" s="35"/>
      <c r="D19" s="35"/>
    </row>
    <row r="20" spans="1:5" ht="13.5" thickBot="1">
      <c r="A20" s="26"/>
      <c r="B20" s="26"/>
      <c r="C20" s="26"/>
      <c r="D20" s="26"/>
      <c r="E20" s="14"/>
    </row>
    <row r="21" spans="1:5" ht="13.5" thickBot="1">
      <c r="A21" s="130" t="s">
        <v>12</v>
      </c>
      <c r="B21" s="106"/>
      <c r="C21" s="106"/>
      <c r="D21" s="106">
        <f>D18+D19+D20</f>
        <v>16021</v>
      </c>
      <c r="E21" s="137"/>
    </row>
    <row r="22" spans="1:5">
      <c r="A22" s="34" t="s">
        <v>71</v>
      </c>
      <c r="B22" s="34"/>
      <c r="C22" s="35">
        <v>3</v>
      </c>
      <c r="D22" s="35">
        <v>20</v>
      </c>
      <c r="E22" s="35" t="s">
        <v>176</v>
      </c>
    </row>
    <row r="23" spans="1:5">
      <c r="A23" s="35" t="s">
        <v>72</v>
      </c>
      <c r="B23" s="16" t="str">
        <f>B19</f>
        <v>DECEMBRIE</v>
      </c>
      <c r="C23" s="49">
        <v>4</v>
      </c>
      <c r="D23" s="49">
        <v>20</v>
      </c>
      <c r="E23" t="str">
        <f>E22</f>
        <v>DIURNA</v>
      </c>
    </row>
    <row r="24" spans="1:5">
      <c r="A24" s="26"/>
      <c r="B24" s="26"/>
      <c r="C24" s="26">
        <v>29</v>
      </c>
      <c r="D24" s="26">
        <v>20</v>
      </c>
      <c r="E24" s="26" t="str">
        <f>E23</f>
        <v>DIURNA</v>
      </c>
    </row>
    <row r="25" spans="1:5" ht="13.5" thickBot="1">
      <c r="A25" s="26"/>
      <c r="B25" s="26"/>
      <c r="C25" s="88"/>
      <c r="D25" s="89"/>
    </row>
    <row r="26" spans="1:5" ht="13.5" thickBot="1">
      <c r="A26" s="130" t="s">
        <v>73</v>
      </c>
      <c r="B26" s="106"/>
      <c r="C26" s="106"/>
      <c r="D26" s="106">
        <f>D22+D23+D24+D25</f>
        <v>60</v>
      </c>
      <c r="E26" s="137"/>
    </row>
    <row r="27" spans="1:5">
      <c r="A27" s="34" t="s">
        <v>19</v>
      </c>
      <c r="B27" s="34"/>
      <c r="C27" s="49">
        <v>11</v>
      </c>
      <c r="D27" s="49">
        <v>27921</v>
      </c>
      <c r="E27" t="str">
        <f>E12</f>
        <v>SAL  CARDL11/2020</v>
      </c>
    </row>
    <row r="28" spans="1:5">
      <c r="A28" s="16" t="s">
        <v>20</v>
      </c>
      <c r="B28" s="16" t="str">
        <f>B23</f>
        <v>DECEMBRIE</v>
      </c>
      <c r="C28" s="34">
        <v>14</v>
      </c>
      <c r="D28" s="34">
        <v>3725</v>
      </c>
      <c r="E28" s="11" t="str">
        <f>E27</f>
        <v>SAL  CARDL11/2020</v>
      </c>
    </row>
    <row r="29" spans="1:5" ht="13.5" thickBot="1">
      <c r="A29" s="26"/>
      <c r="B29" s="26"/>
      <c r="C29" s="26"/>
      <c r="D29" s="26"/>
      <c r="E29" s="11"/>
    </row>
    <row r="30" spans="1:5" ht="13.5" thickBot="1">
      <c r="A30" s="130" t="s">
        <v>21</v>
      </c>
      <c r="B30" s="106"/>
      <c r="C30" s="106"/>
      <c r="D30" s="106">
        <f>D27+D28</f>
        <v>31646</v>
      </c>
      <c r="E30" s="103"/>
    </row>
    <row r="31" spans="1:5">
      <c r="A31" s="34" t="s">
        <v>74</v>
      </c>
      <c r="B31" s="34"/>
      <c r="C31" s="34">
        <v>3</v>
      </c>
      <c r="D31" s="34">
        <v>1450</v>
      </c>
      <c r="E31" s="12" t="s">
        <v>177</v>
      </c>
    </row>
    <row r="32" spans="1:5">
      <c r="A32" s="35"/>
      <c r="B32" s="35"/>
      <c r="C32" s="35">
        <v>9</v>
      </c>
      <c r="D32" s="35">
        <v>2900</v>
      </c>
      <c r="E32" s="11" t="str">
        <f>E31</f>
        <v>DECONT SERVICI TURISTICE</v>
      </c>
    </row>
    <row r="33" spans="1:5">
      <c r="A33" s="35" t="s">
        <v>75</v>
      </c>
      <c r="B33" s="16" t="str">
        <f>B28</f>
        <v>DECEMBRIE</v>
      </c>
      <c r="C33" s="35">
        <v>18</v>
      </c>
      <c r="D33" s="35">
        <v>1450</v>
      </c>
      <c r="E33" s="11" t="str">
        <f>E32</f>
        <v>DECONT SERVICI TURISTICE</v>
      </c>
    </row>
    <row r="34" spans="1:5" ht="13.5" thickBot="1">
      <c r="A34" s="26"/>
      <c r="B34" s="26"/>
      <c r="C34" s="26">
        <v>21</v>
      </c>
      <c r="D34" s="26">
        <v>1440</v>
      </c>
      <c r="E34" s="14" t="str">
        <f>E33</f>
        <v>DECONT SERVICI TURISTICE</v>
      </c>
    </row>
    <row r="35" spans="1:5" ht="13.5" thickBot="1">
      <c r="A35" s="28" t="s">
        <v>76</v>
      </c>
      <c r="B35" s="44"/>
      <c r="C35" s="44"/>
      <c r="D35" s="38">
        <f>D31+D32+D33+D34</f>
        <v>7240</v>
      </c>
      <c r="E35" s="20"/>
    </row>
    <row r="36" spans="1:5">
      <c r="A36" s="34" t="s">
        <v>115</v>
      </c>
      <c r="B36" s="34"/>
      <c r="C36" s="34">
        <v>10</v>
      </c>
      <c r="D36" s="34">
        <v>2656905</v>
      </c>
      <c r="E36" s="12" t="s">
        <v>178</v>
      </c>
    </row>
    <row r="37" spans="1:5">
      <c r="A37" s="35" t="s">
        <v>116</v>
      </c>
      <c r="B37" s="16" t="str">
        <f>B33</f>
        <v>DECEMBRIE</v>
      </c>
      <c r="C37" s="35">
        <v>11</v>
      </c>
      <c r="D37" s="35">
        <v>2060245</v>
      </c>
      <c r="E37" s="11" t="str">
        <f>E36</f>
        <v>INDEMNIZ. ALEGERI PARLAM</v>
      </c>
    </row>
    <row r="38" spans="1:5">
      <c r="A38" s="35"/>
      <c r="B38" s="16"/>
      <c r="C38" s="35">
        <v>14</v>
      </c>
      <c r="D38" s="35">
        <v>-405</v>
      </c>
      <c r="E38" s="11" t="s">
        <v>184</v>
      </c>
    </row>
    <row r="39" spans="1:5">
      <c r="A39" s="35"/>
      <c r="B39" s="35"/>
      <c r="C39" s="35">
        <v>18</v>
      </c>
      <c r="D39" s="35">
        <f>67500+7500</f>
        <v>75000</v>
      </c>
      <c r="E39" s="11" t="s">
        <v>185</v>
      </c>
    </row>
    <row r="40" spans="1:5">
      <c r="A40" s="35"/>
      <c r="B40" s="35"/>
      <c r="C40" s="35">
        <v>21</v>
      </c>
      <c r="D40" s="35">
        <v>2915</v>
      </c>
      <c r="E40" s="11" t="s">
        <v>186</v>
      </c>
    </row>
    <row r="41" spans="1:5">
      <c r="A41" s="35"/>
      <c r="B41" s="35"/>
      <c r="C41" s="67">
        <v>21</v>
      </c>
      <c r="D41" s="3">
        <v>-360</v>
      </c>
      <c r="E41" s="23" t="s">
        <v>184</v>
      </c>
    </row>
    <row r="42" spans="1:5">
      <c r="A42" s="34"/>
      <c r="B42" s="34"/>
      <c r="C42" s="65"/>
      <c r="D42" s="65"/>
      <c r="E42" s="66"/>
    </row>
    <row r="43" spans="1:5" ht="13.5" thickBot="1">
      <c r="A43" s="26"/>
      <c r="B43" s="26"/>
      <c r="C43" s="26"/>
      <c r="D43" s="26"/>
      <c r="E43" s="14"/>
    </row>
    <row r="44" spans="1:5">
      <c r="A44" s="150" t="s">
        <v>117</v>
      </c>
      <c r="B44" s="151"/>
      <c r="C44" s="151"/>
      <c r="D44" s="144">
        <f>D36+D37+D38+D39+D40+D41</f>
        <v>4794300</v>
      </c>
      <c r="E44" s="122"/>
    </row>
    <row r="45" spans="1:5">
      <c r="A45" s="35" t="s">
        <v>181</v>
      </c>
      <c r="B45" s="16" t="str">
        <f>B33</f>
        <v>DECEMBRIE</v>
      </c>
      <c r="C45" s="35">
        <v>11</v>
      </c>
      <c r="D45" s="35">
        <v>1400</v>
      </c>
      <c r="E45" s="11" t="str">
        <f>E27</f>
        <v>SAL  CARDL11/2020</v>
      </c>
    </row>
    <row r="46" spans="1:5">
      <c r="A46" s="35"/>
      <c r="B46" s="16"/>
      <c r="C46" s="35"/>
      <c r="D46" s="35"/>
      <c r="E46" s="11"/>
    </row>
    <row r="47" spans="1:5" ht="13.5" thickBot="1">
      <c r="A47" s="155" t="s">
        <v>182</v>
      </c>
      <c r="B47" s="155"/>
      <c r="C47" s="155"/>
      <c r="D47" s="155"/>
      <c r="E47" s="24"/>
    </row>
    <row r="48" spans="1:5" ht="13.5" thickBot="1">
      <c r="A48" s="130" t="s">
        <v>183</v>
      </c>
      <c r="B48" s="128"/>
      <c r="C48" s="128"/>
      <c r="D48" s="106">
        <f>D45+D47</f>
        <v>1400</v>
      </c>
      <c r="E48" s="107"/>
    </row>
    <row r="49" spans="1:5" ht="13.5" thickBot="1">
      <c r="A49" s="152"/>
      <c r="B49" s="153"/>
      <c r="C49" s="153"/>
      <c r="D49" s="152"/>
      <c r="E49" s="154"/>
    </row>
    <row r="50" spans="1:5" ht="13.5" thickBot="1">
      <c r="A50" s="156" t="s">
        <v>98</v>
      </c>
      <c r="B50" s="38" t="str">
        <f>B37</f>
        <v>DECEMBRIE</v>
      </c>
      <c r="C50" s="44"/>
      <c r="D50" s="44"/>
      <c r="E50" s="36"/>
    </row>
    <row r="51" spans="1:5" ht="13.5" thickBot="1">
      <c r="A51" s="155" t="s">
        <v>99</v>
      </c>
      <c r="B51" s="155"/>
      <c r="C51" s="155"/>
      <c r="D51" s="155"/>
      <c r="E51" s="24"/>
    </row>
    <row r="52" spans="1:5" ht="13.5" thickBot="1">
      <c r="A52" s="28" t="s">
        <v>100</v>
      </c>
      <c r="B52" s="44"/>
      <c r="C52" s="44"/>
      <c r="D52" s="38">
        <f>D50+D51</f>
        <v>0</v>
      </c>
      <c r="E52" s="20"/>
    </row>
    <row r="53" spans="1:5">
      <c r="A53" s="34" t="s">
        <v>101</v>
      </c>
      <c r="B53" s="33" t="str">
        <f>B50</f>
        <v>DECEMBRIE</v>
      </c>
      <c r="C53" s="34"/>
      <c r="D53" s="34"/>
      <c r="E53" s="12"/>
    </row>
    <row r="54" spans="1:5" ht="13.5" thickBot="1">
      <c r="A54" s="26" t="s">
        <v>102</v>
      </c>
      <c r="B54" s="26"/>
      <c r="C54" s="26"/>
      <c r="D54" s="26"/>
      <c r="E54" s="14"/>
    </row>
    <row r="55" spans="1:5" ht="13.5" thickBot="1">
      <c r="A55" s="28" t="s">
        <v>103</v>
      </c>
      <c r="B55" s="44"/>
      <c r="C55" s="44"/>
      <c r="D55" s="38">
        <f>D53+D54</f>
        <v>0</v>
      </c>
      <c r="E55" s="20"/>
    </row>
    <row r="56" spans="1:5">
      <c r="A56" s="34" t="s">
        <v>104</v>
      </c>
      <c r="B56" s="33" t="str">
        <f>B53</f>
        <v>DECEMBRIE</v>
      </c>
      <c r="C56" s="34"/>
      <c r="D56" s="34"/>
      <c r="E56" s="12"/>
    </row>
    <row r="57" spans="1:5" ht="13.5" thickBot="1">
      <c r="A57" s="26" t="s">
        <v>105</v>
      </c>
      <c r="B57" s="26"/>
      <c r="C57" s="26"/>
      <c r="D57" s="26"/>
      <c r="E57" s="14"/>
    </row>
    <row r="58" spans="1:5" ht="13.5" thickBot="1">
      <c r="A58" s="28" t="s">
        <v>106</v>
      </c>
      <c r="B58" s="44"/>
      <c r="C58" s="44"/>
      <c r="D58" s="38">
        <f>D56+D57</f>
        <v>0</v>
      </c>
      <c r="E58" s="20"/>
    </row>
    <row r="59" spans="1:5">
      <c r="A59" s="34" t="s">
        <v>107</v>
      </c>
      <c r="B59" s="34"/>
      <c r="C59" s="34"/>
      <c r="D59" s="34"/>
      <c r="E59" s="12"/>
    </row>
    <row r="60" spans="1:5" ht="13.5" thickBot="1">
      <c r="A60" s="26" t="s">
        <v>108</v>
      </c>
      <c r="B60" s="26"/>
      <c r="C60" s="26"/>
      <c r="D60" s="26"/>
      <c r="E60" s="14"/>
    </row>
    <row r="61" spans="1:5" ht="13.5" thickBot="1">
      <c r="A61" s="28" t="s">
        <v>109</v>
      </c>
      <c r="B61" s="44"/>
      <c r="C61" s="44"/>
      <c r="D61" s="38">
        <f>D59+D60</f>
        <v>0</v>
      </c>
      <c r="E61" s="20"/>
    </row>
    <row r="62" spans="1:5">
      <c r="A62" s="34" t="s">
        <v>58</v>
      </c>
      <c r="B62" s="33" t="str">
        <f>B37</f>
        <v>DECEMBRIE</v>
      </c>
      <c r="C62" s="34">
        <v>11</v>
      </c>
      <c r="D62" s="34">
        <v>7244</v>
      </c>
      <c r="E62" s="12" t="s">
        <v>179</v>
      </c>
    </row>
    <row r="63" spans="1:5" ht="13.5" thickBot="1">
      <c r="A63" s="26" t="s">
        <v>59</v>
      </c>
      <c r="B63" s="26"/>
      <c r="C63" s="26"/>
      <c r="D63" s="26"/>
      <c r="E63" s="14"/>
    </row>
    <row r="64" spans="1:5" ht="13.5" thickBot="1">
      <c r="A64" s="130" t="s">
        <v>60</v>
      </c>
      <c r="B64" s="128"/>
      <c r="C64" s="128"/>
      <c r="D64" s="106">
        <f>D62+D63</f>
        <v>7244</v>
      </c>
      <c r="E64" s="107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2021-01-11T06:23:05Z</cp:lastPrinted>
  <dcterms:created xsi:type="dcterms:W3CDTF">1996-10-14T23:33:28Z</dcterms:created>
  <dcterms:modified xsi:type="dcterms:W3CDTF">2021-01-29T07:08:35Z</dcterms:modified>
</cp:coreProperties>
</file>