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400" windowHeight="4680" activeTab="0"/>
  </bookViews>
  <sheets>
    <sheet name="51 L03" sheetId="1" r:id="rId1"/>
    <sheet name="61L 03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<sst xmlns="http://schemas.openxmlformats.org/spreadsheetml/2006/main" count="230" uniqueCount="126">
  <si>
    <t>TITLUL I CHELTUIELI DE PERSONAL</t>
  </si>
  <si>
    <t>Cheltuieli salariale in bani</t>
  </si>
  <si>
    <t>Salarii de baza</t>
  </si>
  <si>
    <t>Sporuri pentru conditii de munca</t>
  </si>
  <si>
    <t>Ind plat unor pers din afara unit</t>
  </si>
  <si>
    <t>Indemnizatii de delegare</t>
  </si>
  <si>
    <t>Indemnizatii de delegare in tara</t>
  </si>
  <si>
    <t>Indemnizatii de delegare in str.</t>
  </si>
  <si>
    <t>Indemnizatii de detasare</t>
  </si>
  <si>
    <t>Alte drepturi salariale in bani</t>
  </si>
  <si>
    <t>Drepturi salariale ale pers</t>
  </si>
  <si>
    <t>Cheltuieli salariale in natura</t>
  </si>
  <si>
    <t>Norme de hrana</t>
  </si>
  <si>
    <t>Alte drepturi salariale in natura</t>
  </si>
  <si>
    <t>Contributii</t>
  </si>
  <si>
    <t>Contributii de asigurari sociale de stat</t>
  </si>
  <si>
    <t>Contributii de asigurari de somaj</t>
  </si>
  <si>
    <t>Contributii de asigurari sociale de sanatate</t>
  </si>
  <si>
    <t>Contributii 0,15% fond de risc si accidente</t>
  </si>
  <si>
    <t>Prime de asigurare de viaţa plătite de angajator</t>
  </si>
  <si>
    <t>Contributii 0,85% concedii medicale</t>
  </si>
  <si>
    <t>TITLUL II BUNURI SI SERVICII</t>
  </si>
  <si>
    <t>Bunuri si servicii</t>
  </si>
  <si>
    <t>Furnituri de birou</t>
  </si>
  <si>
    <t>Materiale pentru curatenie</t>
  </si>
  <si>
    <t>Incalzit,iluminat si forta motrice</t>
  </si>
  <si>
    <t>Apa, canal si salubritate</t>
  </si>
  <si>
    <t>Carburanti si lubrifianti</t>
  </si>
  <si>
    <t>Posta, telecomunicatii,radio , tv, Internet</t>
  </si>
  <si>
    <t>Materiale si prestari servicii cu car.functional</t>
  </si>
  <si>
    <t>Alte bunuri si servicii pt.intret.si functionare</t>
  </si>
  <si>
    <t>Reparatii curente</t>
  </si>
  <si>
    <t>Bunuri de natura obiectelor de inv.</t>
  </si>
  <si>
    <t>Alte obiecte de inventar</t>
  </si>
  <si>
    <t>Deplasari , detasari,transferari</t>
  </si>
  <si>
    <t>Deplasari interne,detasari,transferari</t>
  </si>
  <si>
    <t>Deplasari in strainatate</t>
  </si>
  <si>
    <t>Carti, publicatii si materiale documentare</t>
  </si>
  <si>
    <t>Consultanţă şi expertiză</t>
  </si>
  <si>
    <t>Pregatire profesionala</t>
  </si>
  <si>
    <t>Protectia muncii</t>
  </si>
  <si>
    <t>Alte cheltuieli</t>
  </si>
  <si>
    <t xml:space="preserve">Reclama si publicitate </t>
  </si>
  <si>
    <t>Protocol si reprezentare</t>
  </si>
  <si>
    <t>Prime de asigurare non-viata</t>
  </si>
  <si>
    <t>Chirii</t>
  </si>
  <si>
    <t>Fondul conducatorului institutiei</t>
  </si>
  <si>
    <t>Alte cheltuieli cu bunuri si servicii</t>
  </si>
  <si>
    <t>TITLU X ALTE CHELTUIELI</t>
  </si>
  <si>
    <t>Despagubiri civile</t>
  </si>
  <si>
    <t>10.01</t>
  </si>
  <si>
    <t>10.01.01</t>
  </si>
  <si>
    <t>10.01.05</t>
  </si>
  <si>
    <t>10.01.12</t>
  </si>
  <si>
    <t>10.01.13</t>
  </si>
  <si>
    <t>10.01.13.01</t>
  </si>
  <si>
    <t>10.01.13.02</t>
  </si>
  <si>
    <t>10.01.14</t>
  </si>
  <si>
    <t>10.01.30</t>
  </si>
  <si>
    <t>10.01.30.01</t>
  </si>
  <si>
    <t>10.02</t>
  </si>
  <si>
    <t>10.02.02</t>
  </si>
  <si>
    <t>10.02.30</t>
  </si>
  <si>
    <t>10.03</t>
  </si>
  <si>
    <t>10.03.01</t>
  </si>
  <si>
    <t>10.03.02</t>
  </si>
  <si>
    <t>10.03.03</t>
  </si>
  <si>
    <t>10.03.04</t>
  </si>
  <si>
    <t>10.03.05</t>
  </si>
  <si>
    <t>10.03.06</t>
  </si>
  <si>
    <t>20.01</t>
  </si>
  <si>
    <t>20.01.01</t>
  </si>
  <si>
    <t>20.01.02</t>
  </si>
  <si>
    <t>20.01.03</t>
  </si>
  <si>
    <t>20.01.04</t>
  </si>
  <si>
    <t>20.01.05</t>
  </si>
  <si>
    <t>20.01.08</t>
  </si>
  <si>
    <t>20.01.09</t>
  </si>
  <si>
    <t>20.01.30</t>
  </si>
  <si>
    <t>20.02</t>
  </si>
  <si>
    <t>20.05</t>
  </si>
  <si>
    <t>20.05.30</t>
  </si>
  <si>
    <t>20.06</t>
  </si>
  <si>
    <t>20.06.01</t>
  </si>
  <si>
    <t>20.06.02</t>
  </si>
  <si>
    <t>20.11</t>
  </si>
  <si>
    <t>20.12</t>
  </si>
  <si>
    <t>20.13</t>
  </si>
  <si>
    <t>20.14</t>
  </si>
  <si>
    <t>20.30</t>
  </si>
  <si>
    <t>20.30.01</t>
  </si>
  <si>
    <t>20.30.02</t>
  </si>
  <si>
    <t>20.30.03</t>
  </si>
  <si>
    <t>20.30.04</t>
  </si>
  <si>
    <t>20.30.07</t>
  </si>
  <si>
    <t>20.30.30</t>
  </si>
  <si>
    <t>59</t>
  </si>
  <si>
    <t>59.17</t>
  </si>
  <si>
    <t>Plati</t>
  </si>
  <si>
    <t>20.01.07</t>
  </si>
  <si>
    <t>Transport</t>
  </si>
  <si>
    <t>Indemnizatii de conducere</t>
  </si>
  <si>
    <t>10.01.03</t>
  </si>
  <si>
    <t>10.02.03</t>
  </si>
  <si>
    <t>Uniforme si echipament obligatoriu</t>
  </si>
  <si>
    <t>85.01.03</t>
  </si>
  <si>
    <t>Plati efectuate in anii precedenti si recuperate in anul curent</t>
  </si>
  <si>
    <t>Compatibility Report for plati in luna 10 pt.extrabug.xls</t>
  </si>
  <si>
    <t>Run on 09/11/2017 9:39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</si>
  <si>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</si>
  <si>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</si>
  <si>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</si>
  <si>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</si>
  <si>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</si>
  <si>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</si>
  <si>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10.03.07</t>
  </si>
  <si>
    <t>10,03,07</t>
  </si>
  <si>
    <t>10.02.06</t>
  </si>
  <si>
    <t>Vouchere de vacanta</t>
  </si>
  <si>
    <t>10.02.05</t>
  </si>
  <si>
    <t>Plati efectuate in anii precedenti</t>
  </si>
  <si>
    <t>Luna 05</t>
  </si>
  <si>
    <t>Luna 06</t>
  </si>
  <si>
    <t>PLATI IN CADRUL LUNII IULIE  2019</t>
  </si>
  <si>
    <t>Luna 07</t>
  </si>
  <si>
    <t>PLATI IN CADRUL LUNII IULIE   2019</t>
  </si>
</sst>
</file>

<file path=xl/styles.xml><?xml version="1.0" encoding="utf-8"?>
<styleSheet xmlns="http://schemas.openxmlformats.org/spreadsheetml/2006/main">
  <numFmts count="4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[$-409]dddd\,\ mmmm\ d\,\ yyyy"/>
    <numFmt numFmtId="183" formatCode="[$-409]h:mm:ss\ AM/PM"/>
    <numFmt numFmtId="184" formatCode="&quot;$&quot;#,##0"/>
    <numFmt numFmtId="185" formatCode="#.##0.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_-* #.##0.000\ _€_-;\-* #.##0.000\ _€_-;_-* &quot;-&quot;??\ _€_-;_-@_-"/>
    <numFmt numFmtId="193" formatCode="_-* #.##0.0000\ _€_-;\-* #.##0.0000\ _€_-;_-* &quot;-&quot;??\ _€_-;_-@_-"/>
    <numFmt numFmtId="194" formatCode="_-* #.##0.00\ _€_-;\-* #.##0.00\ _€_-;_-* &quot;-&quot;??\ _€_-;_-@_-"/>
    <numFmt numFmtId="195" formatCode="_-* #.##0.0\ _€_-;\-* #.##0.0\ _€_-;_-* &quot;-&quot;??\ _€_-;_-@_-"/>
    <numFmt numFmtId="196" formatCode="_-* #.##0.\ _€_-;\-* #.##0.\ _€_-;_-* &quot;-&quot;??\ _€_-;_-@_-"/>
    <numFmt numFmtId="197" formatCode="_-* #.##.\ _€_-;\-* #.##.\ _€_-;_-* &quot;-&quot;??\ _€_-;_-@_ⴆ"/>
    <numFmt numFmtId="198" formatCode="_-* #.#.\ _€_-;\-* #.#.\ _€_-;_-* &quot;-&quot;??\ _€_-;_-@_ⴆ"/>
    <numFmt numFmtId="199" formatCode="_-* #._€_-;\-* #._€_-;_-* &quot;-&quot;??\ _€_-;_-@_ⴆ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2"/>
    </font>
    <font>
      <sz val="8"/>
      <color indexed="8"/>
      <name val="Times New Roman"/>
      <family val="2"/>
    </font>
    <font>
      <sz val="8"/>
      <color indexed="8"/>
      <name val="Arial"/>
      <family val="2"/>
    </font>
    <font>
      <sz val="1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12"/>
      <color theme="1"/>
      <name val="Times New Roman"/>
      <family val="2"/>
    </font>
    <font>
      <sz val="8"/>
      <color theme="1"/>
      <name val="Times New Roman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42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4" borderId="10" xfId="42" applyNumberFormat="1" applyFill="1" applyBorder="1" applyAlignment="1">
      <alignment horizontal="right"/>
    </xf>
    <xf numFmtId="49" fontId="46" fillId="0" borderId="10" xfId="0" applyNumberFormat="1" applyFont="1" applyBorder="1" applyAlignment="1">
      <alignment horizontal="center"/>
    </xf>
    <xf numFmtId="185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40" fillId="33" borderId="10" xfId="42" applyNumberFormat="1" applyFont="1" applyFill="1" applyBorder="1" applyAlignment="1">
      <alignment horizontal="right"/>
    </xf>
    <xf numFmtId="4" fontId="40" fillId="34" borderId="10" xfId="0" applyNumberFormat="1" applyFont="1" applyFill="1" applyBorder="1" applyAlignment="1">
      <alignment/>
    </xf>
    <xf numFmtId="4" fontId="40" fillId="33" borderId="10" xfId="0" applyNumberFormat="1" applyFont="1" applyFill="1" applyBorder="1" applyAlignment="1">
      <alignment/>
    </xf>
    <xf numFmtId="2" fontId="0" fillId="33" borderId="10" xfId="42" applyNumberFormat="1" applyFont="1" applyFill="1" applyBorder="1" applyAlignment="1">
      <alignment horizontal="right"/>
    </xf>
    <xf numFmtId="2" fontId="40" fillId="33" borderId="10" xfId="0" applyNumberFormat="1" applyFont="1" applyFill="1" applyBorder="1" applyAlignment="1">
      <alignment/>
    </xf>
    <xf numFmtId="4" fontId="40" fillId="0" borderId="10" xfId="0" applyNumberFormat="1" applyFont="1" applyBorder="1" applyAlignment="1">
      <alignment/>
    </xf>
    <xf numFmtId="2" fontId="41" fillId="0" borderId="0" xfId="42" applyNumberFormat="1" applyFont="1" applyAlignment="1">
      <alignment/>
    </xf>
    <xf numFmtId="2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2" fontId="40" fillId="33" borderId="10" xfId="42" applyNumberFormat="1" applyFont="1" applyFill="1" applyBorder="1" applyAlignment="1">
      <alignment/>
    </xf>
    <xf numFmtId="2" fontId="40" fillId="33" borderId="10" xfId="42" applyNumberFormat="1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  <xf numFmtId="4" fontId="25" fillId="3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"/>
  <sheetViews>
    <sheetView tabSelected="1" zoomScalePageLayoutView="0" workbookViewId="0" topLeftCell="A1">
      <selection activeCell="H30" sqref="H30"/>
    </sheetView>
  </sheetViews>
  <sheetFormatPr defaultColWidth="9.140625" defaultRowHeight="15"/>
  <cols>
    <col min="6" max="6" width="6.28125" style="0" customWidth="1"/>
    <col min="7" max="7" width="14.57421875" style="0" bestFit="1" customWidth="1"/>
    <col min="8" max="8" width="14.421875" style="0" customWidth="1"/>
    <col min="9" max="9" width="16.7109375" style="0" customWidth="1"/>
    <col min="11" max="11" width="9.8515625" style="0" bestFit="1" customWidth="1"/>
  </cols>
  <sheetData>
    <row r="2" ht="15">
      <c r="A2">
        <v>51</v>
      </c>
    </row>
    <row r="4" spans="5:8" ht="15.75">
      <c r="E4" s="26"/>
      <c r="F4" s="27" t="s">
        <v>125</v>
      </c>
      <c r="G4" s="27"/>
      <c r="H4" s="25"/>
    </row>
    <row r="6" spans="1:9" ht="15">
      <c r="A6" s="6"/>
      <c r="B6" s="7"/>
      <c r="C6" s="7"/>
      <c r="D6" s="7"/>
      <c r="E6" s="7"/>
      <c r="F6" s="7"/>
      <c r="G6" s="57" t="s">
        <v>122</v>
      </c>
      <c r="H6" s="57" t="s">
        <v>121</v>
      </c>
      <c r="I6" s="58" t="s">
        <v>98</v>
      </c>
    </row>
    <row r="7" spans="1:9" ht="15">
      <c r="A7" s="12" t="s">
        <v>0</v>
      </c>
      <c r="B7" s="13"/>
      <c r="C7" s="13"/>
      <c r="D7" s="13"/>
      <c r="E7" s="17">
        <v>10</v>
      </c>
      <c r="F7" s="13"/>
      <c r="G7" s="49">
        <f>G8+G18+G22</f>
        <v>5380423.15</v>
      </c>
      <c r="H7" s="49">
        <f>H8+H18+H22</f>
        <v>5097582</v>
      </c>
      <c r="I7" s="49">
        <f>I8+I18+I22</f>
        <v>282841.15</v>
      </c>
    </row>
    <row r="8" spans="1:9" ht="15">
      <c r="A8" s="10" t="s">
        <v>1</v>
      </c>
      <c r="B8" s="11"/>
      <c r="C8" s="11"/>
      <c r="D8" s="5"/>
      <c r="E8" s="3" t="s">
        <v>50</v>
      </c>
      <c r="F8" s="5"/>
      <c r="G8" s="59">
        <f>G9+G10+G11+G12+G13+G14+G15+G16+G17</f>
        <v>5124870</v>
      </c>
      <c r="H8" s="60">
        <f>H9+H10+H11+H12+H13+H14+H15+H16+H17</f>
        <v>4887722</v>
      </c>
      <c r="I8" s="52">
        <f>I9+I10+I11+I12+I13+I14+I15+I16+I17</f>
        <v>237148</v>
      </c>
    </row>
    <row r="9" spans="1:15" ht="15">
      <c r="A9" s="2" t="s">
        <v>2</v>
      </c>
      <c r="B9" s="5"/>
      <c r="C9" s="5"/>
      <c r="D9" s="5"/>
      <c r="E9" s="4" t="s">
        <v>51</v>
      </c>
      <c r="F9" s="5"/>
      <c r="G9" s="19">
        <v>1513154</v>
      </c>
      <c r="H9" s="46">
        <v>1289829</v>
      </c>
      <c r="I9" s="14">
        <f aca="true" t="shared" si="0" ref="I9:I17">G9-H9</f>
        <v>223325</v>
      </c>
      <c r="K9" s="56"/>
      <c r="O9" s="55"/>
    </row>
    <row r="10" spans="1:9" ht="15">
      <c r="A10" s="2" t="s">
        <v>3</v>
      </c>
      <c r="B10" s="5"/>
      <c r="C10" s="5"/>
      <c r="D10" s="5"/>
      <c r="E10" s="4" t="s">
        <v>52</v>
      </c>
      <c r="F10" s="5"/>
      <c r="G10" s="19">
        <v>105570</v>
      </c>
      <c r="H10" s="46">
        <v>91787</v>
      </c>
      <c r="I10" s="14">
        <f t="shared" si="0"/>
        <v>13783</v>
      </c>
    </row>
    <row r="11" spans="1:9" ht="15">
      <c r="A11" s="2" t="s">
        <v>4</v>
      </c>
      <c r="B11" s="5"/>
      <c r="C11" s="5"/>
      <c r="D11" s="5"/>
      <c r="E11" s="4" t="s">
        <v>53</v>
      </c>
      <c r="F11" s="5"/>
      <c r="G11" s="19">
        <v>3505230</v>
      </c>
      <c r="H11" s="46">
        <v>3505230</v>
      </c>
      <c r="I11" s="14">
        <f t="shared" si="0"/>
        <v>0</v>
      </c>
    </row>
    <row r="12" spans="1:9" ht="15">
      <c r="A12" s="2" t="s">
        <v>5</v>
      </c>
      <c r="B12" s="5"/>
      <c r="C12" s="5"/>
      <c r="D12" s="5"/>
      <c r="E12" s="4" t="s">
        <v>54</v>
      </c>
      <c r="F12" s="5"/>
      <c r="G12" s="19">
        <v>500</v>
      </c>
      <c r="H12" s="46">
        <v>460</v>
      </c>
      <c r="I12" s="14">
        <f t="shared" si="0"/>
        <v>40</v>
      </c>
    </row>
    <row r="13" spans="1:9" ht="15">
      <c r="A13" s="2" t="s">
        <v>6</v>
      </c>
      <c r="B13" s="5"/>
      <c r="C13" s="5"/>
      <c r="D13" s="5"/>
      <c r="E13" s="4" t="s">
        <v>55</v>
      </c>
      <c r="F13" s="5"/>
      <c r="G13" s="19"/>
      <c r="H13" s="46"/>
      <c r="I13" s="14">
        <f t="shared" si="0"/>
        <v>0</v>
      </c>
    </row>
    <row r="14" spans="1:9" ht="15">
      <c r="A14" s="2" t="s">
        <v>7</v>
      </c>
      <c r="B14" s="5"/>
      <c r="C14" s="5"/>
      <c r="D14" s="5"/>
      <c r="E14" s="4" t="s">
        <v>56</v>
      </c>
      <c r="F14" s="5"/>
      <c r="G14" s="19"/>
      <c r="H14" s="46"/>
      <c r="I14" s="14">
        <f t="shared" si="0"/>
        <v>0</v>
      </c>
    </row>
    <row r="15" spans="1:9" ht="15">
      <c r="A15" s="2" t="s">
        <v>8</v>
      </c>
      <c r="B15" s="5"/>
      <c r="C15" s="5"/>
      <c r="D15" s="5"/>
      <c r="E15" s="4" t="s">
        <v>57</v>
      </c>
      <c r="F15" s="5"/>
      <c r="G15" s="19"/>
      <c r="H15" s="46"/>
      <c r="I15" s="14">
        <f t="shared" si="0"/>
        <v>0</v>
      </c>
    </row>
    <row r="16" spans="1:9" ht="15">
      <c r="A16" s="2" t="s">
        <v>9</v>
      </c>
      <c r="B16" s="5"/>
      <c r="C16" s="5"/>
      <c r="D16" s="5"/>
      <c r="E16" s="4" t="s">
        <v>58</v>
      </c>
      <c r="F16" s="5"/>
      <c r="G16" s="19">
        <v>416</v>
      </c>
      <c r="H16" s="46">
        <v>416</v>
      </c>
      <c r="I16" s="14">
        <f t="shared" si="0"/>
        <v>0</v>
      </c>
    </row>
    <row r="17" spans="1:9" ht="15">
      <c r="A17" s="2" t="s">
        <v>10</v>
      </c>
      <c r="B17" s="5"/>
      <c r="C17" s="5"/>
      <c r="D17" s="5"/>
      <c r="E17" s="4" t="s">
        <v>59</v>
      </c>
      <c r="F17" s="5"/>
      <c r="G17" s="19"/>
      <c r="H17" s="46"/>
      <c r="I17" s="14">
        <f t="shared" si="0"/>
        <v>0</v>
      </c>
    </row>
    <row r="18" spans="1:9" ht="15">
      <c r="A18" s="10" t="s">
        <v>11</v>
      </c>
      <c r="B18" s="11"/>
      <c r="C18" s="11"/>
      <c r="D18" s="5"/>
      <c r="E18" s="3" t="s">
        <v>60</v>
      </c>
      <c r="F18" s="5"/>
      <c r="G18" s="50">
        <f>G19+G20+G21</f>
        <v>219171.15</v>
      </c>
      <c r="H18" s="50">
        <f>H19+H20+H21</f>
        <v>178774</v>
      </c>
      <c r="I18" s="50">
        <f>I19+I20+I21</f>
        <v>40397.15</v>
      </c>
    </row>
    <row r="19" spans="1:9" ht="15">
      <c r="A19" s="2" t="s">
        <v>12</v>
      </c>
      <c r="B19" s="5"/>
      <c r="C19" s="5"/>
      <c r="D19" s="5"/>
      <c r="E19" s="4" t="s">
        <v>61</v>
      </c>
      <c r="F19" s="5"/>
      <c r="G19" s="19">
        <v>206643</v>
      </c>
      <c r="H19" s="46">
        <v>176108</v>
      </c>
      <c r="I19" s="14">
        <f aca="true" t="shared" si="1" ref="I19:I29">G19-H19</f>
        <v>30535</v>
      </c>
    </row>
    <row r="20" spans="1:9" ht="15">
      <c r="A20" s="2" t="s">
        <v>118</v>
      </c>
      <c r="B20" s="5"/>
      <c r="C20" s="5"/>
      <c r="D20" s="5"/>
      <c r="E20" s="4" t="s">
        <v>117</v>
      </c>
      <c r="F20" s="5"/>
      <c r="G20" s="19">
        <v>12528.15</v>
      </c>
      <c r="H20" s="46">
        <v>2666</v>
      </c>
      <c r="I20" s="14">
        <f t="shared" si="1"/>
        <v>9862.15</v>
      </c>
    </row>
    <row r="21" spans="1:9" ht="15">
      <c r="A21" s="2" t="s">
        <v>13</v>
      </c>
      <c r="B21" s="5"/>
      <c r="C21" s="5"/>
      <c r="D21" s="5"/>
      <c r="E21" s="4" t="s">
        <v>62</v>
      </c>
      <c r="F21" s="5"/>
      <c r="G21" s="19"/>
      <c r="H21" s="19"/>
      <c r="I21" s="14">
        <f t="shared" si="1"/>
        <v>0</v>
      </c>
    </row>
    <row r="22" spans="1:9" ht="15">
      <c r="A22" s="10" t="s">
        <v>14</v>
      </c>
      <c r="B22" s="5"/>
      <c r="C22" s="5"/>
      <c r="D22" s="5"/>
      <c r="E22" s="3" t="s">
        <v>63</v>
      </c>
      <c r="F22" s="5"/>
      <c r="G22" s="50">
        <f>G23+G24+G25+G26+G27+G28+G29</f>
        <v>36382</v>
      </c>
      <c r="H22" s="50">
        <f>H23+H24+H25+H26+H27+H28+H29</f>
        <v>31086</v>
      </c>
      <c r="I22" s="50">
        <f>I23+I24+I25+I26+I27+I28+I29</f>
        <v>5296</v>
      </c>
    </row>
    <row r="23" spans="1:9" ht="15">
      <c r="A23" s="2" t="s">
        <v>15</v>
      </c>
      <c r="B23" s="5"/>
      <c r="C23" s="5"/>
      <c r="D23" s="5"/>
      <c r="E23" s="4" t="s">
        <v>64</v>
      </c>
      <c r="F23" s="5"/>
      <c r="G23" s="19"/>
      <c r="H23" s="19"/>
      <c r="I23" s="14">
        <f t="shared" si="1"/>
        <v>0</v>
      </c>
    </row>
    <row r="24" spans="1:9" ht="15">
      <c r="A24" s="2" t="s">
        <v>16</v>
      </c>
      <c r="B24" s="5"/>
      <c r="C24" s="5"/>
      <c r="D24" s="5"/>
      <c r="E24" s="4" t="s">
        <v>65</v>
      </c>
      <c r="F24" s="5"/>
      <c r="G24" s="19"/>
      <c r="H24" s="19"/>
      <c r="I24" s="14">
        <f t="shared" si="1"/>
        <v>0</v>
      </c>
    </row>
    <row r="25" spans="1:9" ht="15">
      <c r="A25" s="2" t="s">
        <v>17</v>
      </c>
      <c r="B25" s="5"/>
      <c r="C25" s="5"/>
      <c r="D25" s="5"/>
      <c r="E25" s="4" t="s">
        <v>66</v>
      </c>
      <c r="F25" s="5"/>
      <c r="G25" s="19"/>
      <c r="H25" s="19"/>
      <c r="I25" s="14">
        <f t="shared" si="1"/>
        <v>0</v>
      </c>
    </row>
    <row r="26" spans="1:9" ht="15">
      <c r="A26" s="2" t="s">
        <v>18</v>
      </c>
      <c r="B26" s="5"/>
      <c r="C26" s="5"/>
      <c r="D26" s="5"/>
      <c r="E26" s="4" t="s">
        <v>67</v>
      </c>
      <c r="F26" s="5"/>
      <c r="G26" s="19"/>
      <c r="H26" s="19"/>
      <c r="I26" s="14">
        <f t="shared" si="1"/>
        <v>0</v>
      </c>
    </row>
    <row r="27" spans="1:9" ht="15">
      <c r="A27" s="2" t="s">
        <v>19</v>
      </c>
      <c r="B27" s="5"/>
      <c r="C27" s="5"/>
      <c r="D27" s="5"/>
      <c r="E27" s="4" t="s">
        <v>68</v>
      </c>
      <c r="F27" s="5"/>
      <c r="G27" s="19"/>
      <c r="H27" s="19"/>
      <c r="I27" s="14">
        <f t="shared" si="1"/>
        <v>0</v>
      </c>
    </row>
    <row r="28" spans="1:9" ht="15">
      <c r="A28" s="2" t="s">
        <v>20</v>
      </c>
      <c r="B28" s="5"/>
      <c r="C28" s="5"/>
      <c r="D28" s="5"/>
      <c r="E28" s="4" t="s">
        <v>69</v>
      </c>
      <c r="F28" s="5"/>
      <c r="G28" s="19"/>
      <c r="H28" s="19"/>
      <c r="I28" s="14">
        <f t="shared" si="1"/>
        <v>0</v>
      </c>
    </row>
    <row r="29" spans="1:9" ht="15">
      <c r="A29" s="2"/>
      <c r="B29" s="5"/>
      <c r="C29" s="5"/>
      <c r="D29" s="5"/>
      <c r="E29" s="4" t="s">
        <v>115</v>
      </c>
      <c r="F29" s="5"/>
      <c r="G29" s="19">
        <v>36382</v>
      </c>
      <c r="H29" s="46">
        <v>31086</v>
      </c>
      <c r="I29" s="14">
        <f t="shared" si="1"/>
        <v>5296</v>
      </c>
    </row>
    <row r="30" spans="1:14" ht="15">
      <c r="A30" s="12" t="s">
        <v>21</v>
      </c>
      <c r="B30" s="13"/>
      <c r="C30" s="13"/>
      <c r="D30" s="13"/>
      <c r="E30" s="17">
        <v>20</v>
      </c>
      <c r="F30" s="13"/>
      <c r="G30" s="49">
        <f>G31+G41+G42+G44+G47+G51+G50</f>
        <v>510832.1300000001</v>
      </c>
      <c r="H30" s="49">
        <f>H31+H41+H42+H44+H47+H51+H50</f>
        <v>485866.23</v>
      </c>
      <c r="I30" s="49">
        <f>I31+I41+I42+I44+I47+I51</f>
        <v>23985.899999999994</v>
      </c>
      <c r="K30" s="56"/>
      <c r="N30" s="55"/>
    </row>
    <row r="31" spans="1:9" ht="15">
      <c r="A31" s="10" t="s">
        <v>22</v>
      </c>
      <c r="B31" s="11"/>
      <c r="C31" s="5"/>
      <c r="D31" s="5"/>
      <c r="E31" s="3" t="s">
        <v>70</v>
      </c>
      <c r="F31" s="5"/>
      <c r="G31" s="53">
        <f>G32+G33+G34+G35+G36+G37+G38+G39+G40+G49</f>
        <v>317175.52</v>
      </c>
      <c r="H31" s="53">
        <f>H32+H33+H34+H35+H36+H37+H38+H39+H40</f>
        <v>304656.07999999996</v>
      </c>
      <c r="I31" s="53">
        <f>I32+I33+I34+I35+I36+I37+I38+I39+I40</f>
        <v>11539.44</v>
      </c>
    </row>
    <row r="32" spans="1:9" ht="15">
      <c r="A32" s="2" t="s">
        <v>23</v>
      </c>
      <c r="B32" s="5"/>
      <c r="C32" s="5"/>
      <c r="D32" s="5"/>
      <c r="E32" s="4" t="s">
        <v>71</v>
      </c>
      <c r="F32" s="5"/>
      <c r="G32" s="14">
        <v>60999.66</v>
      </c>
      <c r="H32" s="45">
        <v>60999.66</v>
      </c>
      <c r="I32" s="14">
        <f aca="true" t="shared" si="2" ref="I32:I60">G32-H32</f>
        <v>0</v>
      </c>
    </row>
    <row r="33" spans="1:9" ht="15">
      <c r="A33" s="2" t="s">
        <v>24</v>
      </c>
      <c r="B33" s="5"/>
      <c r="C33" s="5"/>
      <c r="D33" s="5"/>
      <c r="E33" s="4" t="s">
        <v>72</v>
      </c>
      <c r="F33" s="5"/>
      <c r="G33" s="14">
        <v>2786.36</v>
      </c>
      <c r="H33" s="45">
        <v>1964.69</v>
      </c>
      <c r="I33" s="14">
        <f t="shared" si="2"/>
        <v>821.6700000000001</v>
      </c>
    </row>
    <row r="34" spans="1:9" ht="15">
      <c r="A34" s="2" t="s">
        <v>25</v>
      </c>
      <c r="B34" s="5"/>
      <c r="C34" s="5"/>
      <c r="D34" s="5"/>
      <c r="E34" s="4" t="s">
        <v>73</v>
      </c>
      <c r="F34" s="5"/>
      <c r="G34" s="14">
        <v>43701.14</v>
      </c>
      <c r="H34" s="45">
        <v>41304.96</v>
      </c>
      <c r="I34" s="14">
        <f t="shared" si="2"/>
        <v>2396.1800000000003</v>
      </c>
    </row>
    <row r="35" spans="1:9" ht="15">
      <c r="A35" s="2" t="s">
        <v>26</v>
      </c>
      <c r="B35" s="5"/>
      <c r="C35" s="5"/>
      <c r="D35" s="5"/>
      <c r="E35" s="4" t="s">
        <v>74</v>
      </c>
      <c r="F35" s="5"/>
      <c r="G35" s="14">
        <v>1506.66</v>
      </c>
      <c r="H35" s="45">
        <v>1279.29</v>
      </c>
      <c r="I35" s="14">
        <f t="shared" si="2"/>
        <v>227.37000000000012</v>
      </c>
    </row>
    <row r="36" spans="1:9" ht="15">
      <c r="A36" s="2" t="s">
        <v>27</v>
      </c>
      <c r="B36" s="5"/>
      <c r="C36" s="5"/>
      <c r="D36" s="5"/>
      <c r="E36" s="4" t="s">
        <v>75</v>
      </c>
      <c r="F36" s="5"/>
      <c r="G36" s="14">
        <v>37500</v>
      </c>
      <c r="H36" s="45">
        <v>31250</v>
      </c>
      <c r="I36" s="14">
        <f t="shared" si="2"/>
        <v>6250</v>
      </c>
    </row>
    <row r="37" spans="1:9" ht="15">
      <c r="A37" s="16" t="s">
        <v>100</v>
      </c>
      <c r="B37" s="5"/>
      <c r="C37" s="5"/>
      <c r="D37" s="5"/>
      <c r="E37" s="15" t="s">
        <v>99</v>
      </c>
      <c r="F37" s="5"/>
      <c r="G37" s="14">
        <v>60180.64</v>
      </c>
      <c r="H37" s="45">
        <v>60180.64</v>
      </c>
      <c r="I37" s="14">
        <f t="shared" si="2"/>
        <v>0</v>
      </c>
    </row>
    <row r="38" spans="1:11" ht="15">
      <c r="A38" s="2" t="s">
        <v>28</v>
      </c>
      <c r="B38" s="5"/>
      <c r="C38" s="5"/>
      <c r="D38" s="5"/>
      <c r="E38" s="4" t="s">
        <v>76</v>
      </c>
      <c r="F38" s="5"/>
      <c r="G38" s="14">
        <v>12797.05</v>
      </c>
      <c r="H38" s="45">
        <v>10952.83</v>
      </c>
      <c r="I38" s="14">
        <f t="shared" si="2"/>
        <v>1844.2199999999993</v>
      </c>
      <c r="K38" s="44"/>
    </row>
    <row r="39" spans="1:9" ht="15">
      <c r="A39" s="2" t="s">
        <v>29</v>
      </c>
      <c r="B39" s="5"/>
      <c r="C39" s="5"/>
      <c r="D39" s="5"/>
      <c r="E39" s="4" t="s">
        <v>77</v>
      </c>
      <c r="F39" s="5"/>
      <c r="G39" s="45">
        <v>96724.01</v>
      </c>
      <c r="H39" s="45">
        <v>96724.01</v>
      </c>
      <c r="I39" s="14">
        <f t="shared" si="2"/>
        <v>0</v>
      </c>
    </row>
    <row r="40" spans="1:9" ht="15">
      <c r="A40" s="2" t="s">
        <v>30</v>
      </c>
      <c r="B40" s="5"/>
      <c r="C40" s="5"/>
      <c r="D40" s="5"/>
      <c r="E40" s="4" t="s">
        <v>78</v>
      </c>
      <c r="F40" s="5"/>
      <c r="G40" s="14"/>
      <c r="H40" s="14"/>
      <c r="I40" s="14">
        <f t="shared" si="2"/>
        <v>0</v>
      </c>
    </row>
    <row r="41" spans="1:9" ht="15">
      <c r="A41" s="10" t="s">
        <v>31</v>
      </c>
      <c r="B41" s="11"/>
      <c r="C41" s="11"/>
      <c r="D41" s="5"/>
      <c r="E41" s="3" t="s">
        <v>79</v>
      </c>
      <c r="F41" s="5"/>
      <c r="G41" s="53">
        <v>12906.78</v>
      </c>
      <c r="H41" s="53">
        <v>12906.78</v>
      </c>
      <c r="I41" s="53">
        <f t="shared" si="2"/>
        <v>0</v>
      </c>
    </row>
    <row r="42" spans="1:9" ht="15">
      <c r="A42" s="10" t="s">
        <v>32</v>
      </c>
      <c r="B42" s="11"/>
      <c r="C42" s="11"/>
      <c r="D42" s="5"/>
      <c r="E42" s="3" t="s">
        <v>80</v>
      </c>
      <c r="F42" s="5"/>
      <c r="G42" s="53">
        <v>22636.34</v>
      </c>
      <c r="H42" s="53">
        <f>H43</f>
        <v>22636.34</v>
      </c>
      <c r="I42" s="53">
        <f>I43</f>
        <v>0</v>
      </c>
    </row>
    <row r="43" spans="1:9" ht="15">
      <c r="A43" s="2" t="s">
        <v>33</v>
      </c>
      <c r="B43" s="5"/>
      <c r="C43" s="5"/>
      <c r="D43" s="5"/>
      <c r="E43" s="4" t="s">
        <v>81</v>
      </c>
      <c r="F43" s="5"/>
      <c r="G43" s="14">
        <v>22636.34</v>
      </c>
      <c r="H43" s="14">
        <v>22636.34</v>
      </c>
      <c r="I43" s="14">
        <f t="shared" si="2"/>
        <v>0</v>
      </c>
    </row>
    <row r="44" spans="1:9" ht="15">
      <c r="A44" s="1" t="s">
        <v>34</v>
      </c>
      <c r="B44" s="5"/>
      <c r="C44" s="5"/>
      <c r="D44" s="5"/>
      <c r="E44" s="3" t="s">
        <v>82</v>
      </c>
      <c r="F44" s="5"/>
      <c r="G44" s="53">
        <f>G45+G46</f>
        <v>6255.84</v>
      </c>
      <c r="H44" s="53">
        <f>H45+H46</f>
        <v>2959</v>
      </c>
      <c r="I44" s="53">
        <f>I45+I46</f>
        <v>3296.84</v>
      </c>
    </row>
    <row r="45" spans="1:9" ht="15">
      <c r="A45" s="2" t="s">
        <v>35</v>
      </c>
      <c r="B45" s="5"/>
      <c r="C45" s="5"/>
      <c r="D45" s="5"/>
      <c r="E45" s="4" t="s">
        <v>83</v>
      </c>
      <c r="F45" s="5"/>
      <c r="G45" s="14">
        <v>6255.84</v>
      </c>
      <c r="H45" s="45">
        <v>2959</v>
      </c>
      <c r="I45" s="14">
        <f t="shared" si="2"/>
        <v>3296.84</v>
      </c>
    </row>
    <row r="46" spans="1:9" ht="15">
      <c r="A46" s="2" t="s">
        <v>36</v>
      </c>
      <c r="B46" s="5"/>
      <c r="C46" s="5"/>
      <c r="D46" s="5"/>
      <c r="E46" s="4" t="s">
        <v>84</v>
      </c>
      <c r="F46" s="5"/>
      <c r="G46" s="14"/>
      <c r="H46" s="14"/>
      <c r="I46" s="14">
        <f t="shared" si="2"/>
        <v>0</v>
      </c>
    </row>
    <row r="47" spans="1:9" ht="15">
      <c r="A47" s="22" t="s">
        <v>37</v>
      </c>
      <c r="B47" s="23"/>
      <c r="C47" s="23"/>
      <c r="D47" s="23"/>
      <c r="E47" s="3" t="s">
        <v>85</v>
      </c>
      <c r="F47" s="5"/>
      <c r="G47" s="53">
        <v>1174.53</v>
      </c>
      <c r="H47" s="53">
        <v>1006.74</v>
      </c>
      <c r="I47" s="53">
        <f t="shared" si="2"/>
        <v>167.78999999999996</v>
      </c>
    </row>
    <row r="48" spans="1:9" ht="15">
      <c r="A48" s="22" t="s">
        <v>38</v>
      </c>
      <c r="B48" s="23"/>
      <c r="C48" s="23"/>
      <c r="D48" s="23"/>
      <c r="E48" s="3" t="s">
        <v>86</v>
      </c>
      <c r="F48" s="5"/>
      <c r="G48" s="14"/>
      <c r="H48" s="14"/>
      <c r="I48" s="14">
        <f t="shared" si="2"/>
        <v>0</v>
      </c>
    </row>
    <row r="49" spans="1:9" ht="15">
      <c r="A49" s="22" t="s">
        <v>39</v>
      </c>
      <c r="B49" s="23"/>
      <c r="C49" s="23"/>
      <c r="D49" s="23"/>
      <c r="E49" s="3" t="s">
        <v>87</v>
      </c>
      <c r="F49" s="5"/>
      <c r="G49" s="14">
        <v>980</v>
      </c>
      <c r="H49" s="14"/>
      <c r="I49" s="14">
        <f t="shared" si="2"/>
        <v>980</v>
      </c>
    </row>
    <row r="50" spans="1:9" ht="15">
      <c r="A50" s="22" t="s">
        <v>40</v>
      </c>
      <c r="B50" s="23"/>
      <c r="C50" s="23"/>
      <c r="D50" s="23"/>
      <c r="E50" s="3" t="s">
        <v>88</v>
      </c>
      <c r="F50" s="5"/>
      <c r="G50" s="14">
        <v>555</v>
      </c>
      <c r="H50" s="14">
        <v>555</v>
      </c>
      <c r="I50" s="14">
        <f t="shared" si="2"/>
        <v>0</v>
      </c>
    </row>
    <row r="51" spans="1:9" ht="15">
      <c r="A51" s="22" t="s">
        <v>41</v>
      </c>
      <c r="B51" s="23"/>
      <c r="C51" s="23"/>
      <c r="D51" s="23"/>
      <c r="E51" s="3" t="s">
        <v>89</v>
      </c>
      <c r="F51" s="5"/>
      <c r="G51" s="53">
        <f>G52+G53+G54+G55+G56+G57</f>
        <v>150128.12</v>
      </c>
      <c r="H51" s="53">
        <f>H52+H53+H54+H55+H56+H57</f>
        <v>141146.29</v>
      </c>
      <c r="I51" s="53">
        <f>I52+I53+I54+I55+I56+I57</f>
        <v>8981.829999999993</v>
      </c>
    </row>
    <row r="52" spans="1:9" ht="15">
      <c r="A52" s="2" t="s">
        <v>42</v>
      </c>
      <c r="B52" s="5"/>
      <c r="C52" s="5"/>
      <c r="D52" s="5"/>
      <c r="E52" s="4" t="s">
        <v>90</v>
      </c>
      <c r="F52" s="5"/>
      <c r="G52" s="14">
        <v>1983.5</v>
      </c>
      <c r="H52" s="14">
        <v>1899.1</v>
      </c>
      <c r="I52" s="14">
        <f t="shared" si="2"/>
        <v>84.40000000000009</v>
      </c>
    </row>
    <row r="53" spans="1:9" ht="15">
      <c r="A53" s="2" t="s">
        <v>43</v>
      </c>
      <c r="B53" s="5"/>
      <c r="C53" s="5"/>
      <c r="D53" s="5"/>
      <c r="E53" s="4" t="s">
        <v>91</v>
      </c>
      <c r="F53" s="5"/>
      <c r="G53" s="14">
        <v>69147.16</v>
      </c>
      <c r="H53" s="14">
        <v>68997.16</v>
      </c>
      <c r="I53" s="14">
        <f t="shared" si="2"/>
        <v>150</v>
      </c>
    </row>
    <row r="54" spans="1:9" ht="15">
      <c r="A54" s="2" t="s">
        <v>44</v>
      </c>
      <c r="B54" s="5"/>
      <c r="C54" s="5"/>
      <c r="D54" s="5"/>
      <c r="E54" s="4" t="s">
        <v>92</v>
      </c>
      <c r="F54" s="5"/>
      <c r="G54" s="14"/>
      <c r="H54" s="14"/>
      <c r="I54" s="14">
        <f t="shared" si="2"/>
        <v>0</v>
      </c>
    </row>
    <row r="55" spans="1:9" ht="15">
      <c r="A55" s="2" t="s">
        <v>45</v>
      </c>
      <c r="B55" s="5"/>
      <c r="C55" s="5"/>
      <c r="D55" s="5"/>
      <c r="E55" s="4" t="s">
        <v>93</v>
      </c>
      <c r="F55" s="5"/>
      <c r="G55" s="14"/>
      <c r="H55" s="14"/>
      <c r="I55" s="14">
        <f t="shared" si="2"/>
        <v>0</v>
      </c>
    </row>
    <row r="56" spans="1:9" ht="15">
      <c r="A56" s="2" t="s">
        <v>46</v>
      </c>
      <c r="B56" s="5"/>
      <c r="C56" s="5"/>
      <c r="D56" s="5"/>
      <c r="E56" s="4" t="s">
        <v>94</v>
      </c>
      <c r="F56" s="5"/>
      <c r="G56" s="45">
        <v>17.87</v>
      </c>
      <c r="H56" s="45">
        <v>17.87</v>
      </c>
      <c r="I56" s="14">
        <f t="shared" si="2"/>
        <v>0</v>
      </c>
    </row>
    <row r="57" spans="1:9" ht="15">
      <c r="A57" s="2" t="s">
        <v>47</v>
      </c>
      <c r="B57" s="5"/>
      <c r="C57" s="5"/>
      <c r="D57" s="5"/>
      <c r="E57" s="4" t="s">
        <v>95</v>
      </c>
      <c r="F57" s="5"/>
      <c r="G57" s="14">
        <v>78979.59</v>
      </c>
      <c r="H57" s="14">
        <v>70232.16</v>
      </c>
      <c r="I57" s="14">
        <f t="shared" si="2"/>
        <v>8747.429999999993</v>
      </c>
    </row>
    <row r="58" spans="1:9" ht="15">
      <c r="A58" s="20" t="s">
        <v>48</v>
      </c>
      <c r="B58" s="21"/>
      <c r="C58" s="21"/>
      <c r="D58" s="13"/>
      <c r="E58" s="24" t="s">
        <v>96</v>
      </c>
      <c r="F58" s="13"/>
      <c r="G58" s="18">
        <f>G59</f>
        <v>2255.4</v>
      </c>
      <c r="H58" s="18">
        <f>H59</f>
        <v>2255.4</v>
      </c>
      <c r="I58" s="18">
        <f t="shared" si="2"/>
        <v>0</v>
      </c>
    </row>
    <row r="59" spans="1:9" ht="15">
      <c r="A59" s="20"/>
      <c r="B59" s="5"/>
      <c r="C59" s="31"/>
      <c r="D59" s="5"/>
      <c r="E59" s="4" t="s">
        <v>97</v>
      </c>
      <c r="F59" s="5"/>
      <c r="G59" s="14">
        <v>2255.4</v>
      </c>
      <c r="H59" s="14">
        <v>2255.4</v>
      </c>
      <c r="I59" s="14">
        <f t="shared" si="2"/>
        <v>0</v>
      </c>
    </row>
    <row r="60" spans="1:9" ht="15">
      <c r="A60" s="2" t="s">
        <v>120</v>
      </c>
      <c r="B60" s="5"/>
      <c r="C60" s="5"/>
      <c r="D60" s="5"/>
      <c r="E60" s="40" t="s">
        <v>105</v>
      </c>
      <c r="F60" s="5"/>
      <c r="G60" s="41">
        <v>21500.18</v>
      </c>
      <c r="H60" s="41">
        <v>21500.18</v>
      </c>
      <c r="I60" s="42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4"/>
  <sheetViews>
    <sheetView zoomScalePageLayoutView="0" workbookViewId="0" topLeftCell="A7">
      <selection activeCell="G33" sqref="G33"/>
    </sheetView>
  </sheetViews>
  <sheetFormatPr defaultColWidth="9.140625" defaultRowHeight="15"/>
  <cols>
    <col min="7" max="7" width="12.8515625" style="0" bestFit="1" customWidth="1"/>
    <col min="8" max="8" width="13.140625" style="0" customWidth="1"/>
    <col min="9" max="9" width="12.00390625" style="0" bestFit="1" customWidth="1"/>
    <col min="11" max="11" width="11.57421875" style="0" bestFit="1" customWidth="1"/>
    <col min="13" max="13" width="15.00390625" style="0" bestFit="1" customWidth="1"/>
  </cols>
  <sheetData>
    <row r="2" ht="15">
      <c r="A2">
        <v>61</v>
      </c>
    </row>
    <row r="4" ht="15">
      <c r="F4" s="25" t="s">
        <v>123</v>
      </c>
    </row>
    <row r="6" spans="7:8" ht="15">
      <c r="G6" s="25"/>
      <c r="H6" s="25"/>
    </row>
    <row r="7" spans="1:13" ht="15">
      <c r="A7" s="6"/>
      <c r="B7" s="7"/>
      <c r="C7" s="7"/>
      <c r="D7" s="7"/>
      <c r="E7" s="7"/>
      <c r="F7" s="7"/>
      <c r="G7" s="8" t="s">
        <v>124</v>
      </c>
      <c r="H7" s="8" t="s">
        <v>122</v>
      </c>
      <c r="I7" s="9" t="s">
        <v>98</v>
      </c>
      <c r="K7" s="25"/>
      <c r="M7" s="25"/>
    </row>
    <row r="8" spans="1:13" ht="15">
      <c r="A8" s="12" t="s">
        <v>0</v>
      </c>
      <c r="B8" s="13"/>
      <c r="C8" s="13"/>
      <c r="D8" s="13"/>
      <c r="E8" s="17">
        <v>10</v>
      </c>
      <c r="F8" s="13"/>
      <c r="G8" s="49">
        <f>G9+G20+G26</f>
        <v>1211955.6</v>
      </c>
      <c r="H8" s="49">
        <f>H9+H20+H26</f>
        <v>1021322</v>
      </c>
      <c r="I8" s="49">
        <f>I9+I20+I26</f>
        <v>190633.6</v>
      </c>
      <c r="M8" s="54"/>
    </row>
    <row r="9" spans="1:9" ht="15">
      <c r="A9" s="10" t="s">
        <v>1</v>
      </c>
      <c r="B9" s="11"/>
      <c r="C9" s="11"/>
      <c r="D9" s="5"/>
      <c r="E9" s="3" t="s">
        <v>50</v>
      </c>
      <c r="F9" s="5"/>
      <c r="G9" s="48">
        <f>G10+G11+G12+G13+G14+G15+G16+G17+G18+G19</f>
        <v>943686</v>
      </c>
      <c r="H9" s="48">
        <f>H10+H11+H12+H13+H14+H15+H16+H17+H18+H19</f>
        <v>800269</v>
      </c>
      <c r="I9" s="51">
        <f>I10+I11+I12+I13+I14+I15+I16+I17+I18+I19</f>
        <v>143417</v>
      </c>
    </row>
    <row r="10" spans="1:9" ht="15">
      <c r="A10" s="2" t="s">
        <v>2</v>
      </c>
      <c r="B10" s="5"/>
      <c r="C10" s="5"/>
      <c r="D10" s="5"/>
      <c r="E10" s="4" t="s">
        <v>51</v>
      </c>
      <c r="F10" s="5"/>
      <c r="G10" s="19">
        <v>795442</v>
      </c>
      <c r="H10" s="46">
        <v>675465</v>
      </c>
      <c r="I10" s="14">
        <f aca="true" t="shared" si="0" ref="I10:I19">G10-H10</f>
        <v>119977</v>
      </c>
    </row>
    <row r="11" spans="1:9" ht="15">
      <c r="A11" s="2" t="s">
        <v>101</v>
      </c>
      <c r="B11" s="5"/>
      <c r="C11" s="5"/>
      <c r="D11" s="5"/>
      <c r="E11" s="4" t="s">
        <v>102</v>
      </c>
      <c r="F11" s="5"/>
      <c r="G11" s="19">
        <v>7056</v>
      </c>
      <c r="H11" s="46">
        <v>6048</v>
      </c>
      <c r="I11" s="14">
        <f t="shared" si="0"/>
        <v>1008</v>
      </c>
    </row>
    <row r="12" spans="1:9" ht="15">
      <c r="A12" s="2" t="s">
        <v>3</v>
      </c>
      <c r="B12" s="5"/>
      <c r="C12" s="5"/>
      <c r="D12" s="5"/>
      <c r="E12" s="4" t="s">
        <v>52</v>
      </c>
      <c r="F12" s="5"/>
      <c r="G12" s="19">
        <v>44170</v>
      </c>
      <c r="H12" s="46">
        <v>37838</v>
      </c>
      <c r="I12" s="14">
        <f t="shared" si="0"/>
        <v>6332</v>
      </c>
    </row>
    <row r="13" spans="1:9" ht="15">
      <c r="A13" s="2" t="s">
        <v>4</v>
      </c>
      <c r="B13" s="5"/>
      <c r="C13" s="5"/>
      <c r="D13" s="5"/>
      <c r="E13" s="4" t="s">
        <v>53</v>
      </c>
      <c r="F13" s="5"/>
      <c r="G13" s="19"/>
      <c r="H13" s="46"/>
      <c r="I13" s="14">
        <f t="shared" si="0"/>
        <v>0</v>
      </c>
    </row>
    <row r="14" spans="1:11" ht="15">
      <c r="A14" s="2" t="s">
        <v>5</v>
      </c>
      <c r="B14" s="5"/>
      <c r="C14" s="5"/>
      <c r="D14" s="5"/>
      <c r="E14" s="4" t="s">
        <v>54</v>
      </c>
      <c r="F14" s="5"/>
      <c r="G14" s="46">
        <v>1260</v>
      </c>
      <c r="H14" s="46">
        <v>1100</v>
      </c>
      <c r="I14" s="14">
        <f t="shared" si="0"/>
        <v>160</v>
      </c>
      <c r="K14" s="44"/>
    </row>
    <row r="15" spans="1:9" ht="15">
      <c r="A15" s="2" t="s">
        <v>6</v>
      </c>
      <c r="B15" s="5"/>
      <c r="C15" s="5"/>
      <c r="D15" s="5"/>
      <c r="E15" s="4" t="s">
        <v>55</v>
      </c>
      <c r="F15" s="5"/>
      <c r="G15" s="19"/>
      <c r="H15" s="46"/>
      <c r="I15" s="14">
        <f t="shared" si="0"/>
        <v>0</v>
      </c>
    </row>
    <row r="16" spans="1:9" ht="15">
      <c r="A16" s="2" t="s">
        <v>7</v>
      </c>
      <c r="B16" s="5"/>
      <c r="C16" s="5"/>
      <c r="D16" s="5"/>
      <c r="E16" s="4" t="s">
        <v>56</v>
      </c>
      <c r="F16" s="5"/>
      <c r="G16" s="19"/>
      <c r="H16" s="46"/>
      <c r="I16" s="14">
        <f t="shared" si="0"/>
        <v>0</v>
      </c>
    </row>
    <row r="17" spans="1:9" ht="15">
      <c r="A17" s="2" t="s">
        <v>8</v>
      </c>
      <c r="B17" s="5"/>
      <c r="C17" s="5"/>
      <c r="D17" s="5"/>
      <c r="E17" s="4" t="s">
        <v>57</v>
      </c>
      <c r="F17" s="5"/>
      <c r="G17" s="19"/>
      <c r="H17" s="46"/>
      <c r="I17" s="14">
        <f t="shared" si="0"/>
        <v>0</v>
      </c>
    </row>
    <row r="18" spans="1:9" ht="15">
      <c r="A18" s="2" t="s">
        <v>9</v>
      </c>
      <c r="B18" s="5"/>
      <c r="C18" s="5"/>
      <c r="D18" s="5"/>
      <c r="E18" s="4" t="s">
        <v>58</v>
      </c>
      <c r="F18" s="5"/>
      <c r="G18" s="19">
        <v>95758</v>
      </c>
      <c r="H18" s="46">
        <v>79818</v>
      </c>
      <c r="I18" s="14">
        <f t="shared" si="0"/>
        <v>15940</v>
      </c>
    </row>
    <row r="19" spans="1:9" ht="15">
      <c r="A19" s="2" t="s">
        <v>10</v>
      </c>
      <c r="B19" s="5"/>
      <c r="C19" s="5"/>
      <c r="D19" s="5"/>
      <c r="E19" s="4" t="s">
        <v>59</v>
      </c>
      <c r="F19" s="5"/>
      <c r="G19" s="19"/>
      <c r="H19" s="19"/>
      <c r="I19" s="14">
        <f t="shared" si="0"/>
        <v>0</v>
      </c>
    </row>
    <row r="20" spans="1:9" ht="15">
      <c r="A20" s="10" t="s">
        <v>11</v>
      </c>
      <c r="B20" s="11"/>
      <c r="C20" s="11"/>
      <c r="D20" s="5"/>
      <c r="E20" s="3" t="s">
        <v>60</v>
      </c>
      <c r="F20" s="5"/>
      <c r="G20" s="50">
        <f>G21+G22+G23+G24+G25</f>
        <v>247390.6</v>
      </c>
      <c r="H20" s="50">
        <f>H21+H22+H23+H24+H25</f>
        <v>203309</v>
      </c>
      <c r="I20" s="50">
        <f>I21+I22+I23+I24+I25</f>
        <v>44081.6</v>
      </c>
    </row>
    <row r="21" spans="1:9" ht="15">
      <c r="A21" s="2" t="s">
        <v>12</v>
      </c>
      <c r="B21" s="5"/>
      <c r="C21" s="5"/>
      <c r="D21" s="5"/>
      <c r="E21" s="4" t="s">
        <v>61</v>
      </c>
      <c r="F21" s="5"/>
      <c r="G21" s="19">
        <v>183612</v>
      </c>
      <c r="H21" s="46">
        <v>154503</v>
      </c>
      <c r="I21" s="14">
        <f>G21-H21</f>
        <v>29109</v>
      </c>
    </row>
    <row r="22" spans="1:9" ht="15">
      <c r="A22" s="2" t="s">
        <v>104</v>
      </c>
      <c r="B22" s="5"/>
      <c r="C22" s="5"/>
      <c r="D22" s="5"/>
      <c r="E22" s="4" t="s">
        <v>103</v>
      </c>
      <c r="F22" s="5"/>
      <c r="G22" s="19">
        <v>44472</v>
      </c>
      <c r="H22" s="46">
        <v>36577</v>
      </c>
      <c r="I22" s="14">
        <f>G22-H22</f>
        <v>7895</v>
      </c>
    </row>
    <row r="23" spans="1:9" ht="15">
      <c r="A23" s="2"/>
      <c r="B23" s="5"/>
      <c r="C23" s="5"/>
      <c r="D23" s="5"/>
      <c r="E23" s="4" t="s">
        <v>119</v>
      </c>
      <c r="F23" s="5"/>
      <c r="G23" s="19">
        <v>10613</v>
      </c>
      <c r="H23" s="46">
        <v>9592</v>
      </c>
      <c r="I23" s="14">
        <f>G23-H23</f>
        <v>1021</v>
      </c>
    </row>
    <row r="24" spans="1:9" ht="15">
      <c r="A24" s="2" t="s">
        <v>118</v>
      </c>
      <c r="B24" s="5"/>
      <c r="C24" s="5"/>
      <c r="D24" s="5"/>
      <c r="E24" s="4" t="s">
        <v>117</v>
      </c>
      <c r="F24" s="5"/>
      <c r="G24" s="19">
        <v>6737</v>
      </c>
      <c r="H24" s="46">
        <v>2387</v>
      </c>
      <c r="I24" s="14">
        <f>G24-H24</f>
        <v>4350</v>
      </c>
    </row>
    <row r="25" spans="1:9" ht="15">
      <c r="A25" s="2" t="s">
        <v>13</v>
      </c>
      <c r="B25" s="5"/>
      <c r="C25" s="5"/>
      <c r="D25" s="5"/>
      <c r="E25" s="4" t="s">
        <v>62</v>
      </c>
      <c r="F25" s="5"/>
      <c r="G25" s="19">
        <v>1956.6</v>
      </c>
      <c r="H25" s="46">
        <v>250</v>
      </c>
      <c r="I25" s="14">
        <f>G25-H25</f>
        <v>1706.6</v>
      </c>
    </row>
    <row r="26" spans="1:9" ht="15">
      <c r="A26" s="10" t="s">
        <v>14</v>
      </c>
      <c r="B26" s="5"/>
      <c r="C26" s="5"/>
      <c r="D26" s="5"/>
      <c r="E26" s="3" t="s">
        <v>63</v>
      </c>
      <c r="F26" s="5"/>
      <c r="G26" s="50">
        <f>G27+G28+G29+G30+G31+G32+G33</f>
        <v>20879</v>
      </c>
      <c r="H26" s="50">
        <f>H27+H28+H29+H30+H31+H32+H33</f>
        <v>17744</v>
      </c>
      <c r="I26" s="50">
        <f>I27+I28+I29+I30+I31+I32+I33</f>
        <v>3135</v>
      </c>
    </row>
    <row r="27" spans="1:9" ht="15">
      <c r="A27" s="2" t="s">
        <v>15</v>
      </c>
      <c r="B27" s="5"/>
      <c r="C27" s="5"/>
      <c r="D27" s="5"/>
      <c r="E27" s="4" t="s">
        <v>64</v>
      </c>
      <c r="F27" s="5"/>
      <c r="G27" s="19"/>
      <c r="H27" s="19"/>
      <c r="I27" s="14">
        <f aca="true" t="shared" si="1" ref="I27:I33">G27-H27</f>
        <v>0</v>
      </c>
    </row>
    <row r="28" spans="1:9" ht="15">
      <c r="A28" s="2" t="s">
        <v>16</v>
      </c>
      <c r="B28" s="5"/>
      <c r="C28" s="5"/>
      <c r="D28" s="5"/>
      <c r="E28" s="4" t="s">
        <v>65</v>
      </c>
      <c r="F28" s="5"/>
      <c r="G28" s="19"/>
      <c r="H28" s="19"/>
      <c r="I28" s="14">
        <f t="shared" si="1"/>
        <v>0</v>
      </c>
    </row>
    <row r="29" spans="1:9" ht="15">
      <c r="A29" s="2" t="s">
        <v>17</v>
      </c>
      <c r="B29" s="5"/>
      <c r="C29" s="5"/>
      <c r="D29" s="5"/>
      <c r="E29" s="4" t="s">
        <v>66</v>
      </c>
      <c r="F29" s="5"/>
      <c r="G29" s="19"/>
      <c r="H29" s="19"/>
      <c r="I29" s="14">
        <f t="shared" si="1"/>
        <v>0</v>
      </c>
    </row>
    <row r="30" spans="1:9" ht="15">
      <c r="A30" s="2" t="s">
        <v>18</v>
      </c>
      <c r="B30" s="5"/>
      <c r="C30" s="5"/>
      <c r="D30" s="5"/>
      <c r="E30" s="4" t="s">
        <v>67</v>
      </c>
      <c r="F30" s="5"/>
      <c r="G30" s="19"/>
      <c r="H30" s="19"/>
      <c r="I30" s="14">
        <f t="shared" si="1"/>
        <v>0</v>
      </c>
    </row>
    <row r="31" spans="1:9" ht="15">
      <c r="A31" s="2" t="s">
        <v>19</v>
      </c>
      <c r="B31" s="5"/>
      <c r="C31" s="5"/>
      <c r="D31" s="5"/>
      <c r="E31" s="4" t="s">
        <v>68</v>
      </c>
      <c r="F31" s="5"/>
      <c r="G31" s="19"/>
      <c r="H31" s="19"/>
      <c r="I31" s="14">
        <f t="shared" si="1"/>
        <v>0</v>
      </c>
    </row>
    <row r="32" spans="1:9" ht="15">
      <c r="A32" s="2" t="s">
        <v>20</v>
      </c>
      <c r="B32" s="5"/>
      <c r="C32" s="5"/>
      <c r="D32" s="5"/>
      <c r="E32" s="4" t="s">
        <v>69</v>
      </c>
      <c r="F32" s="5"/>
      <c r="G32" s="19"/>
      <c r="H32" s="19"/>
      <c r="I32" s="14">
        <f t="shared" si="1"/>
        <v>0</v>
      </c>
    </row>
    <row r="33" spans="1:9" ht="15">
      <c r="A33" s="6"/>
      <c r="B33" s="7"/>
      <c r="C33" s="31"/>
      <c r="D33" s="5"/>
      <c r="E33" s="43" t="s">
        <v>116</v>
      </c>
      <c r="F33" s="5"/>
      <c r="G33" s="47">
        <v>20879</v>
      </c>
      <c r="H33" s="47">
        <v>17744</v>
      </c>
      <c r="I33" s="14">
        <f t="shared" si="1"/>
        <v>3135</v>
      </c>
    </row>
    <row r="34" spans="1:13" ht="15">
      <c r="A34" s="12" t="s">
        <v>21</v>
      </c>
      <c r="B34" s="13"/>
      <c r="C34" s="13"/>
      <c r="D34" s="13"/>
      <c r="E34" s="17">
        <v>20</v>
      </c>
      <c r="F34" s="13"/>
      <c r="G34" s="49">
        <f>G35+G45+G48+G51+G55+G47</f>
        <v>76927.94</v>
      </c>
      <c r="H34" s="49">
        <f>H35+H45+H48+H51+H55</f>
        <v>66622.31</v>
      </c>
      <c r="I34" s="49">
        <f>I35+I45+I48+I51+I55</f>
        <v>7806.629999999997</v>
      </c>
      <c r="M34" s="55"/>
    </row>
    <row r="35" spans="1:9" ht="15">
      <c r="A35" s="10" t="s">
        <v>22</v>
      </c>
      <c r="B35" s="11"/>
      <c r="C35" s="5"/>
      <c r="D35" s="5"/>
      <c r="E35" s="3" t="s">
        <v>70</v>
      </c>
      <c r="F35" s="5"/>
      <c r="G35" s="50">
        <f>G36+G37+G38+G39+G40+G41+G42+G43+G44</f>
        <v>45534.28</v>
      </c>
      <c r="H35" s="50">
        <f>H36+H37+H38+H39+H40+H41+H42+H43+H44</f>
        <v>41655.9</v>
      </c>
      <c r="I35" s="50">
        <f>I36+I37+I38+I39+I40+I41+I42+I43+I44</f>
        <v>3878.3799999999983</v>
      </c>
    </row>
    <row r="36" spans="1:9" ht="15">
      <c r="A36" s="2" t="s">
        <v>23</v>
      </c>
      <c r="B36" s="5"/>
      <c r="C36" s="5"/>
      <c r="D36" s="5"/>
      <c r="E36" s="4" t="s">
        <v>71</v>
      </c>
      <c r="F36" s="5"/>
      <c r="G36" s="19">
        <v>4584.72</v>
      </c>
      <c r="H36" s="46">
        <v>1948.63</v>
      </c>
      <c r="I36" s="14">
        <f aca="true" t="shared" si="2" ref="I36:I47">G36-H36</f>
        <v>2636.09</v>
      </c>
    </row>
    <row r="37" spans="1:9" ht="15">
      <c r="A37" s="2" t="s">
        <v>24</v>
      </c>
      <c r="B37" s="5"/>
      <c r="C37" s="5"/>
      <c r="D37" s="5"/>
      <c r="E37" s="4" t="s">
        <v>72</v>
      </c>
      <c r="F37" s="5"/>
      <c r="G37" s="19"/>
      <c r="H37" s="46"/>
      <c r="I37" s="14">
        <f t="shared" si="2"/>
        <v>0</v>
      </c>
    </row>
    <row r="38" spans="1:11" ht="15">
      <c r="A38" s="2" t="s">
        <v>25</v>
      </c>
      <c r="B38" s="5"/>
      <c r="C38" s="5"/>
      <c r="D38" s="5"/>
      <c r="E38" s="4" t="s">
        <v>73</v>
      </c>
      <c r="F38" s="5"/>
      <c r="G38" s="46">
        <v>28265.63</v>
      </c>
      <c r="H38" s="46">
        <v>27023.74</v>
      </c>
      <c r="I38" s="14">
        <f t="shared" si="2"/>
        <v>1241.8899999999994</v>
      </c>
      <c r="K38" s="44"/>
    </row>
    <row r="39" spans="1:11" ht="15">
      <c r="A39" s="2" t="s">
        <v>26</v>
      </c>
      <c r="B39" s="5"/>
      <c r="C39" s="5"/>
      <c r="D39" s="5"/>
      <c r="E39" s="4" t="s">
        <v>74</v>
      </c>
      <c r="F39" s="5"/>
      <c r="G39" s="46">
        <v>1737.3</v>
      </c>
      <c r="H39" s="46">
        <v>1504.23</v>
      </c>
      <c r="I39" s="14">
        <f t="shared" si="2"/>
        <v>233.06999999999994</v>
      </c>
      <c r="K39" s="44"/>
    </row>
    <row r="40" spans="1:9" ht="15">
      <c r="A40" s="2" t="s">
        <v>27</v>
      </c>
      <c r="B40" s="5"/>
      <c r="C40" s="5"/>
      <c r="D40" s="5"/>
      <c r="E40" s="4" t="s">
        <v>75</v>
      </c>
      <c r="F40" s="5"/>
      <c r="G40" s="19">
        <v>9630.57</v>
      </c>
      <c r="H40" s="46">
        <v>9914.12</v>
      </c>
      <c r="I40" s="14">
        <f t="shared" si="2"/>
        <v>-283.5500000000011</v>
      </c>
    </row>
    <row r="41" spans="1:9" ht="15">
      <c r="A41" s="16" t="s">
        <v>100</v>
      </c>
      <c r="B41" s="5"/>
      <c r="C41" s="5"/>
      <c r="D41" s="5"/>
      <c r="E41" s="15" t="s">
        <v>99</v>
      </c>
      <c r="F41" s="5"/>
      <c r="G41" s="19"/>
      <c r="H41" s="46"/>
      <c r="I41" s="14">
        <f t="shared" si="2"/>
        <v>0</v>
      </c>
    </row>
    <row r="42" spans="1:9" ht="15">
      <c r="A42" s="2" t="s">
        <v>28</v>
      </c>
      <c r="B42" s="5"/>
      <c r="C42" s="5"/>
      <c r="D42" s="5"/>
      <c r="E42" s="4" t="s">
        <v>76</v>
      </c>
      <c r="F42" s="5"/>
      <c r="G42" s="19">
        <v>577.07</v>
      </c>
      <c r="H42" s="46">
        <v>526.19</v>
      </c>
      <c r="I42" s="14">
        <f t="shared" si="2"/>
        <v>50.879999999999995</v>
      </c>
    </row>
    <row r="43" spans="1:9" ht="15">
      <c r="A43" s="2" t="s">
        <v>29</v>
      </c>
      <c r="B43" s="5"/>
      <c r="C43" s="5"/>
      <c r="D43" s="5"/>
      <c r="E43" s="4" t="s">
        <v>77</v>
      </c>
      <c r="F43" s="5"/>
      <c r="G43" s="46"/>
      <c r="H43" s="46"/>
      <c r="I43" s="14">
        <f t="shared" si="2"/>
        <v>0</v>
      </c>
    </row>
    <row r="44" spans="1:11" ht="15">
      <c r="A44" s="2" t="s">
        <v>30</v>
      </c>
      <c r="B44" s="5"/>
      <c r="C44" s="5"/>
      <c r="D44" s="5"/>
      <c r="E44" s="4" t="s">
        <v>78</v>
      </c>
      <c r="F44" s="5"/>
      <c r="G44" s="62">
        <v>738.99</v>
      </c>
      <c r="H44" s="62">
        <v>738.99</v>
      </c>
      <c r="I44" s="14">
        <f t="shared" si="2"/>
        <v>0</v>
      </c>
      <c r="K44" s="44"/>
    </row>
    <row r="45" spans="1:9" ht="15">
      <c r="A45" s="10" t="s">
        <v>31</v>
      </c>
      <c r="B45" s="11"/>
      <c r="C45" s="11"/>
      <c r="D45" s="5"/>
      <c r="E45" s="3" t="s">
        <v>79</v>
      </c>
      <c r="F45" s="5"/>
      <c r="G45" s="50">
        <v>833</v>
      </c>
      <c r="H45" s="50">
        <v>833</v>
      </c>
      <c r="I45" s="53">
        <f t="shared" si="2"/>
        <v>0</v>
      </c>
    </row>
    <row r="46" spans="1:9" ht="15">
      <c r="A46" s="10" t="s">
        <v>32</v>
      </c>
      <c r="B46" s="11"/>
      <c r="C46" s="11"/>
      <c r="D46" s="5"/>
      <c r="E46" s="3" t="s">
        <v>80</v>
      </c>
      <c r="F46" s="5"/>
      <c r="G46" s="19"/>
      <c r="H46" s="19"/>
      <c r="I46" s="14">
        <f t="shared" si="2"/>
        <v>0</v>
      </c>
    </row>
    <row r="47" spans="1:11" ht="15">
      <c r="A47" s="2" t="s">
        <v>33</v>
      </c>
      <c r="B47" s="5"/>
      <c r="C47" s="5"/>
      <c r="D47" s="5"/>
      <c r="E47" s="4" t="s">
        <v>81</v>
      </c>
      <c r="F47" s="5"/>
      <c r="G47" s="61">
        <v>2499</v>
      </c>
      <c r="H47" s="46"/>
      <c r="I47" s="14">
        <f t="shared" si="2"/>
        <v>2499</v>
      </c>
      <c r="K47" s="44"/>
    </row>
    <row r="48" spans="1:9" ht="15">
      <c r="A48" s="1" t="s">
        <v>34</v>
      </c>
      <c r="B48" s="5"/>
      <c r="C48" s="5"/>
      <c r="D48" s="5"/>
      <c r="E48" s="3" t="s">
        <v>82</v>
      </c>
      <c r="F48" s="5"/>
      <c r="G48" s="50">
        <f>G49+G50</f>
        <v>10902.75</v>
      </c>
      <c r="H48" s="50">
        <f>H49+H50</f>
        <v>9967.79</v>
      </c>
      <c r="I48" s="50">
        <f>I49+I50</f>
        <v>934.9599999999991</v>
      </c>
    </row>
    <row r="49" spans="1:11" ht="15">
      <c r="A49" s="2" t="s">
        <v>35</v>
      </c>
      <c r="B49" s="5"/>
      <c r="C49" s="5"/>
      <c r="D49" s="5"/>
      <c r="E49" s="4" t="s">
        <v>83</v>
      </c>
      <c r="F49" s="5"/>
      <c r="G49" s="19">
        <v>10902.75</v>
      </c>
      <c r="H49" s="19">
        <v>9967.79</v>
      </c>
      <c r="I49" s="14">
        <f aca="true" t="shared" si="3" ref="I49:I61">G49-H49</f>
        <v>934.9599999999991</v>
      </c>
      <c r="K49" s="44"/>
    </row>
    <row r="50" spans="1:9" ht="15">
      <c r="A50" s="2" t="s">
        <v>36</v>
      </c>
      <c r="B50" s="5"/>
      <c r="C50" s="5"/>
      <c r="D50" s="5"/>
      <c r="E50" s="4" t="s">
        <v>84</v>
      </c>
      <c r="F50" s="5"/>
      <c r="G50" s="14"/>
      <c r="H50" s="14"/>
      <c r="I50" s="14">
        <f t="shared" si="3"/>
        <v>0</v>
      </c>
    </row>
    <row r="51" spans="1:9" ht="15">
      <c r="A51" s="22" t="s">
        <v>37</v>
      </c>
      <c r="B51" s="23"/>
      <c r="C51" s="23"/>
      <c r="D51" s="23"/>
      <c r="E51" s="3" t="s">
        <v>85</v>
      </c>
      <c r="F51" s="5"/>
      <c r="G51" s="53">
        <v>1174.53</v>
      </c>
      <c r="H51" s="53">
        <v>1006.74</v>
      </c>
      <c r="I51" s="53">
        <f t="shared" si="3"/>
        <v>167.78999999999996</v>
      </c>
    </row>
    <row r="52" spans="1:9" ht="15">
      <c r="A52" s="22" t="s">
        <v>38</v>
      </c>
      <c r="B52" s="23"/>
      <c r="C52" s="23"/>
      <c r="D52" s="23"/>
      <c r="E52" s="3" t="s">
        <v>86</v>
      </c>
      <c r="F52" s="5"/>
      <c r="G52" s="14"/>
      <c r="H52" s="14"/>
      <c r="I52" s="14">
        <f t="shared" si="3"/>
        <v>0</v>
      </c>
    </row>
    <row r="53" spans="1:9" ht="15">
      <c r="A53" s="22" t="s">
        <v>39</v>
      </c>
      <c r="B53" s="23"/>
      <c r="C53" s="23"/>
      <c r="D53" s="23"/>
      <c r="E53" s="3" t="s">
        <v>87</v>
      </c>
      <c r="F53" s="5"/>
      <c r="G53" s="14"/>
      <c r="H53" s="14"/>
      <c r="I53" s="14">
        <f t="shared" si="3"/>
        <v>0</v>
      </c>
    </row>
    <row r="54" spans="1:9" ht="15">
      <c r="A54" s="22" t="s">
        <v>40</v>
      </c>
      <c r="B54" s="23"/>
      <c r="C54" s="23"/>
      <c r="D54" s="23"/>
      <c r="E54" s="3" t="s">
        <v>88</v>
      </c>
      <c r="F54" s="5"/>
      <c r="G54" s="14"/>
      <c r="H54" s="14"/>
      <c r="I54" s="14">
        <f t="shared" si="3"/>
        <v>0</v>
      </c>
    </row>
    <row r="55" spans="1:9" ht="15">
      <c r="A55" s="22" t="s">
        <v>41</v>
      </c>
      <c r="B55" s="23"/>
      <c r="C55" s="23"/>
      <c r="D55" s="23"/>
      <c r="E55" s="3" t="s">
        <v>89</v>
      </c>
      <c r="F55" s="5"/>
      <c r="G55" s="53">
        <f>G56+G57+G58+G59+G60+G61</f>
        <v>15984.38</v>
      </c>
      <c r="H55" s="53">
        <f>H56+H57+H58+H59+H60+H61</f>
        <v>13158.88</v>
      </c>
      <c r="I55" s="14">
        <f t="shared" si="3"/>
        <v>2825.5</v>
      </c>
    </row>
    <row r="56" spans="1:9" ht="15">
      <c r="A56" s="2" t="s">
        <v>42</v>
      </c>
      <c r="B56" s="5"/>
      <c r="C56" s="5"/>
      <c r="D56" s="5"/>
      <c r="E56" s="4" t="s">
        <v>90</v>
      </c>
      <c r="F56" s="5"/>
      <c r="G56" s="14"/>
      <c r="H56" s="14"/>
      <c r="I56" s="14">
        <f t="shared" si="3"/>
        <v>0</v>
      </c>
    </row>
    <row r="57" spans="1:9" ht="15">
      <c r="A57" s="2" t="s">
        <v>43</v>
      </c>
      <c r="B57" s="5"/>
      <c r="C57" s="5"/>
      <c r="D57" s="5"/>
      <c r="E57" s="4" t="s">
        <v>91</v>
      </c>
      <c r="F57" s="5"/>
      <c r="G57" s="14"/>
      <c r="H57" s="14"/>
      <c r="I57" s="14">
        <f t="shared" si="3"/>
        <v>0</v>
      </c>
    </row>
    <row r="58" spans="1:9" ht="15">
      <c r="A58" s="2" t="s">
        <v>44</v>
      </c>
      <c r="B58" s="5"/>
      <c r="C58" s="5"/>
      <c r="D58" s="5"/>
      <c r="E58" s="4" t="s">
        <v>92</v>
      </c>
      <c r="F58" s="5"/>
      <c r="G58" s="14"/>
      <c r="H58" s="14"/>
      <c r="I58" s="14">
        <f t="shared" si="3"/>
        <v>0</v>
      </c>
    </row>
    <row r="59" spans="1:9" ht="15">
      <c r="A59" s="2" t="s">
        <v>45</v>
      </c>
      <c r="B59" s="5"/>
      <c r="C59" s="5"/>
      <c r="D59" s="5"/>
      <c r="E59" s="4" t="s">
        <v>93</v>
      </c>
      <c r="F59" s="5"/>
      <c r="G59" s="14"/>
      <c r="H59" s="14"/>
      <c r="I59" s="14">
        <f t="shared" si="3"/>
        <v>0</v>
      </c>
    </row>
    <row r="60" spans="1:9" ht="15">
      <c r="A60" s="2" t="s">
        <v>46</v>
      </c>
      <c r="B60" s="5"/>
      <c r="C60" s="5"/>
      <c r="D60" s="5"/>
      <c r="E60" s="4" t="s">
        <v>94</v>
      </c>
      <c r="F60" s="5"/>
      <c r="G60" s="14"/>
      <c r="H60" s="14"/>
      <c r="I60" s="14">
        <f t="shared" si="3"/>
        <v>0</v>
      </c>
    </row>
    <row r="61" spans="1:9" ht="15">
      <c r="A61" s="2" t="s">
        <v>47</v>
      </c>
      <c r="B61" s="5"/>
      <c r="C61" s="5"/>
      <c r="D61" s="5"/>
      <c r="E61" s="4" t="s">
        <v>95</v>
      </c>
      <c r="F61" s="5"/>
      <c r="G61" s="14">
        <v>15984.38</v>
      </c>
      <c r="H61" s="14">
        <v>13158.88</v>
      </c>
      <c r="I61" s="14">
        <f t="shared" si="3"/>
        <v>2825.5</v>
      </c>
    </row>
    <row r="62" spans="1:9" ht="15">
      <c r="A62" s="30" t="s">
        <v>48</v>
      </c>
      <c r="B62" s="21"/>
      <c r="C62" s="21"/>
      <c r="D62" s="13"/>
      <c r="E62" s="24" t="s">
        <v>96</v>
      </c>
      <c r="F62" s="13"/>
      <c r="G62" s="18">
        <f>G63</f>
        <v>0</v>
      </c>
      <c r="H62" s="18">
        <f>H63</f>
        <v>0</v>
      </c>
      <c r="I62" s="18">
        <f>I63</f>
        <v>0</v>
      </c>
    </row>
    <row r="63" spans="1:11" ht="15">
      <c r="A63" s="28" t="s">
        <v>49</v>
      </c>
      <c r="B63" s="11"/>
      <c r="C63" s="11"/>
      <c r="D63" s="11"/>
      <c r="E63" s="29" t="s">
        <v>97</v>
      </c>
      <c r="F63" s="11"/>
      <c r="G63" s="19"/>
      <c r="H63" s="19"/>
      <c r="I63" s="19">
        <f>G63-H63</f>
        <v>0</v>
      </c>
      <c r="K63" s="44"/>
    </row>
    <row r="64" spans="1:9" ht="15">
      <c r="A64" s="28" t="s">
        <v>106</v>
      </c>
      <c r="B64" s="11"/>
      <c r="C64" s="11"/>
      <c r="D64" s="11"/>
      <c r="E64" s="29" t="s">
        <v>105</v>
      </c>
      <c r="F64" s="11"/>
      <c r="G64" s="19">
        <v>4330.95</v>
      </c>
      <c r="H64" s="19">
        <v>4330.95</v>
      </c>
      <c r="I64" s="19">
        <f>G64-H64</f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0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2" t="s">
        <v>107</v>
      </c>
      <c r="C1" s="32"/>
      <c r="D1" s="36"/>
      <c r="E1" s="36"/>
      <c r="F1" s="36"/>
    </row>
    <row r="2" spans="2:6" ht="15">
      <c r="B2" s="32" t="s">
        <v>108</v>
      </c>
      <c r="C2" s="32"/>
      <c r="D2" s="36"/>
      <c r="E2" s="36"/>
      <c r="F2" s="36"/>
    </row>
    <row r="3" spans="2:6" ht="15">
      <c r="B3" s="33"/>
      <c r="C3" s="33"/>
      <c r="D3" s="37"/>
      <c r="E3" s="37"/>
      <c r="F3" s="37"/>
    </row>
    <row r="4" spans="2:6" ht="30">
      <c r="B4" s="33" t="s">
        <v>109</v>
      </c>
      <c r="C4" s="33"/>
      <c r="D4" s="37"/>
      <c r="E4" s="37"/>
      <c r="F4" s="37"/>
    </row>
    <row r="5" spans="2:6" ht="15">
      <c r="B5" s="33"/>
      <c r="C5" s="33"/>
      <c r="D5" s="37"/>
      <c r="E5" s="37"/>
      <c r="F5" s="37"/>
    </row>
    <row r="6" spans="2:6" ht="28.5">
      <c r="B6" s="32" t="s">
        <v>110</v>
      </c>
      <c r="C6" s="32"/>
      <c r="D6" s="36"/>
      <c r="E6" s="36" t="s">
        <v>111</v>
      </c>
      <c r="F6" s="36" t="s">
        <v>112</v>
      </c>
    </row>
    <row r="7" spans="2:6" ht="15.75" thickBot="1">
      <c r="B7" s="33"/>
      <c r="C7" s="33"/>
      <c r="D7" s="37"/>
      <c r="E7" s="37"/>
      <c r="F7" s="37"/>
    </row>
    <row r="8" spans="2:6" ht="45.75" thickBot="1">
      <c r="B8" s="34" t="s">
        <v>113</v>
      </c>
      <c r="C8" s="35"/>
      <c r="D8" s="38"/>
      <c r="E8" s="38">
        <v>8</v>
      </c>
      <c r="F8" s="39" t="s">
        <v>114</v>
      </c>
    </row>
    <row r="9" spans="2:6" ht="15">
      <c r="B9" s="33"/>
      <c r="C9" s="33"/>
      <c r="D9" s="37"/>
      <c r="E9" s="37"/>
      <c r="F9" s="37"/>
    </row>
    <row r="10" spans="2:6" ht="15">
      <c r="B10" s="33"/>
      <c r="C10" s="33"/>
      <c r="D10" s="37"/>
      <c r="E10" s="37"/>
      <c r="F10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2019-08-05T09:35:28Z</cp:lastPrinted>
  <dcterms:created xsi:type="dcterms:W3CDTF">2017-10-09T09:05:50Z</dcterms:created>
  <dcterms:modified xsi:type="dcterms:W3CDTF">2019-08-05T09:35:30Z</dcterms:modified>
  <cp:category/>
  <cp:version/>
  <cp:contentType/>
  <cp:contentStatus/>
</cp:coreProperties>
</file>